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7970" windowHeight="11400" tabRatio="867"/>
  </bookViews>
  <sheets>
    <sheet name="ЕНВД" sheetId="14" r:id="rId1"/>
    <sheet name="ТН " sheetId="31" r:id="rId2"/>
    <sheet name="НДПИ" sheetId="26" r:id="rId3"/>
    <sheet name="Госпош " sheetId="9" r:id="rId4"/>
    <sheet name="Аренда земли" sheetId="27" r:id="rId5"/>
    <sheet name="аренда имущ оператив" sheetId="32" r:id="rId6"/>
    <sheet name="аренда имущ" sheetId="28" r:id="rId7"/>
    <sheet name="Плата за негат.возд." sheetId="24" r:id="rId8"/>
    <sheet name="Штрафы" sheetId="21" r:id="rId9"/>
  </sheets>
  <definedNames>
    <definedName name="_xlnm.Print_Titles" localSheetId="2">НДПИ!$A:$A</definedName>
    <definedName name="_xlnm.Print_Titles" localSheetId="1">'ТН '!$7:$7</definedName>
    <definedName name="_xlnm.Print_Area" localSheetId="2">НДПИ!$A$1:$E$27</definedName>
    <definedName name="_xlnm.Print_Area" localSheetId="1">'ТН '!$A$1:$E$10</definedName>
  </definedNames>
  <calcPr calcId="125725"/>
</workbook>
</file>

<file path=xl/calcChain.xml><?xml version="1.0" encoding="utf-8"?>
<calcChain xmlns="http://schemas.openxmlformats.org/spreadsheetml/2006/main">
  <c r="C10" i="31"/>
  <c r="C8"/>
  <c r="D40" i="27"/>
  <c r="D39"/>
  <c r="D38"/>
  <c r="D37"/>
  <c r="D36"/>
  <c r="D35"/>
  <c r="D34"/>
  <c r="D33"/>
  <c r="D32"/>
  <c r="G31"/>
  <c r="F31"/>
  <c r="E31"/>
  <c r="D31"/>
  <c r="D30"/>
  <c r="D29"/>
  <c r="D28"/>
  <c r="D27"/>
  <c r="D26"/>
  <c r="D25"/>
  <c r="D24"/>
  <c r="D23"/>
  <c r="D22"/>
  <c r="G21"/>
  <c r="F21"/>
  <c r="E21"/>
  <c r="D21"/>
  <c r="D20"/>
  <c r="D19"/>
  <c r="D18"/>
  <c r="D17"/>
  <c r="D16"/>
  <c r="D15"/>
  <c r="D14"/>
  <c r="D13"/>
  <c r="D12"/>
  <c r="G11"/>
  <c r="F11"/>
  <c r="E11"/>
  <c r="E9" i="9"/>
  <c r="D9"/>
  <c r="E24" i="26"/>
  <c r="E27" s="1"/>
  <c r="D24"/>
  <c r="C22"/>
  <c r="E17"/>
  <c r="E20" s="1"/>
  <c r="D17"/>
  <c r="C15"/>
  <c r="D10"/>
  <c r="E10"/>
  <c r="C9" i="9"/>
  <c r="C8" i="26"/>
  <c r="D11" i="27" l="1"/>
  <c r="C24" i="26"/>
  <c r="C27"/>
  <c r="C17"/>
  <c r="C20"/>
  <c r="C13"/>
  <c r="C10"/>
</calcChain>
</file>

<file path=xl/sharedStrings.xml><?xml version="1.0" encoding="utf-8"?>
<sst xmlns="http://schemas.openxmlformats.org/spreadsheetml/2006/main" count="185" uniqueCount="114">
  <si>
    <t>тыс. рублей</t>
  </si>
  <si>
    <t>"ЕДИНЫЙ НАЛОГ НА ВМЕНЕННЫЙ ДОХОД ДЛЯ ОТДЕЛЬНЫХ ВИДОВ ДЕЯТЕЛЬНОСТИ"</t>
  </si>
  <si>
    <t>тыс.руб.</t>
  </si>
  <si>
    <t>Итого</t>
  </si>
  <si>
    <t>с организаций</t>
  </si>
  <si>
    <t>с физических лиц</t>
  </si>
  <si>
    <t>Известняк на цемент</t>
  </si>
  <si>
    <t>Облицовочный камень</t>
  </si>
  <si>
    <t xml:space="preserve"> </t>
  </si>
  <si>
    <t>Расчет проектируемого поступления по статье</t>
  </si>
  <si>
    <t>Тыс.рублей</t>
  </si>
  <si>
    <t>Х</t>
  </si>
  <si>
    <t>"ТРАНСПОРТНЫЙ  НАЛОГ"</t>
  </si>
  <si>
    <t>Всего</t>
  </si>
  <si>
    <t xml:space="preserve">Расчет проектируемого поступления по статье </t>
  </si>
  <si>
    <t>"НАЛОГ НА ДОБЫЧУ ПОЛЕЗНЫХ ИСКОПАЕМЫХ"</t>
  </si>
  <si>
    <t xml:space="preserve">Объем добычи полезных ископаемых  в денежном выражении (данные Министерства промышленности и природных ресурсов ЧО)                                                                                                                                                                                    </t>
  </si>
  <si>
    <t xml:space="preserve"> Налог на добычу полезных ископаемых, всего (стр1*2)                                 </t>
  </si>
  <si>
    <t>Ставка налога на добычу полезных ископаемых (по видам полезных ископаемых)</t>
  </si>
  <si>
    <t>Норматив зачисления налога в  бюджет субъекта РФ</t>
  </si>
  <si>
    <t>Норматив зачисления налога в местный бюджет</t>
  </si>
  <si>
    <t>"ГОСУДАРСТВЕННАЯ ПОШЛИНА"</t>
  </si>
  <si>
    <t>в том числе</t>
  </si>
  <si>
    <t>1.1.</t>
  </si>
  <si>
    <t>1.2.</t>
  </si>
  <si>
    <t>1.3.</t>
  </si>
  <si>
    <t xml:space="preserve">Госпошлина по делам, рассматриваемым в судах общей юридикции, мировыми судьями  </t>
  </si>
  <si>
    <t>"ПЛАТА ЗА НЕГАТИВНОЕ ВОЗДЕЙСТВИЕ НА ОКРУЖАЮЩУЮ СРЕДУ"</t>
  </si>
  <si>
    <t>"ШТРАФНЫЕ САНКЦИИ , ВОЗМЕЩЕНИЕ УЩЕРБА"</t>
  </si>
  <si>
    <t>(тыс.руб.)</t>
  </si>
  <si>
    <t xml:space="preserve"> Наименование муниципального образования (городского округа, городского поселения, муниципального района, сельского поселения )</t>
  </si>
  <si>
    <t>Доходы, получаемые в виде арендной платы, а также средства от продажи права на заключение договоров аренды  за земельные участки, государственная собственность на которые не разграничена и которые расположены:</t>
  </si>
  <si>
    <t xml:space="preserve"> в границах городских округов</t>
  </si>
  <si>
    <t>в границах поселений</t>
  </si>
  <si>
    <t>Всего 100%                 ( 20% ОБ+80% МБ)</t>
  </si>
  <si>
    <t>в бюджет муниципального района</t>
  </si>
  <si>
    <t>в бюджет поселения</t>
  </si>
  <si>
    <t>Катав-Ивановское городское поселение</t>
  </si>
  <si>
    <t>Юрюзанское городское поселение</t>
  </si>
  <si>
    <t>Бедярышское сельское поселение</t>
  </si>
  <si>
    <t>Верх-Катавское сельское поселение</t>
  </si>
  <si>
    <t>Лесное сельское поселение</t>
  </si>
  <si>
    <t>Месединское сельское поселение</t>
  </si>
  <si>
    <t>Орловское сельское поселение</t>
  </si>
  <si>
    <t>Серпиевское сельское поселение</t>
  </si>
  <si>
    <t>Тюлюкское сельское поселение</t>
  </si>
  <si>
    <t>"АРЕНДНАЯ ПЛАТА ЗА ЗЕМЛЮ"</t>
  </si>
  <si>
    <t>"Прочие поступления от использования имущества, находящегося в  государственной и муниципальной собственности  (за исключением имущества автономных учреждений, а также имущества государственных  и муниципальных унитарных предприятий, в том числе казенных )"</t>
  </si>
  <si>
    <t xml:space="preserve">Заключенные договоры </t>
  </si>
  <si>
    <t>Сумма, тыс. руб.</t>
  </si>
  <si>
    <t>Аренда</t>
  </si>
  <si>
    <t>Безвозмездное пользование</t>
  </si>
  <si>
    <t>без льгот</t>
  </si>
  <si>
    <t>льготы</t>
  </si>
  <si>
    <t>Прогноз налога на 2013 год</t>
  </si>
  <si>
    <t xml:space="preserve"> Налог на добычу полезных ископаемых, всего (стр7*8)                                 </t>
  </si>
  <si>
    <t>Прогноз налога на 2014 год</t>
  </si>
  <si>
    <t xml:space="preserve"> Налог на добычу полезных ископаемых, всего (стр13*14)                                 </t>
  </si>
  <si>
    <t>2013 год</t>
  </si>
  <si>
    <t>2014 год</t>
  </si>
  <si>
    <r>
      <t xml:space="preserve">Проектируемое поступление государственной пошлины  </t>
    </r>
    <r>
      <rPr>
        <sz val="14"/>
        <color indexed="56"/>
        <rFont val="Times New Roman"/>
        <family val="1"/>
        <charset val="204"/>
      </rPr>
      <t>(1.1. + 1.2. + 1.3.)</t>
    </r>
  </si>
  <si>
    <t>Государственная пошлина за выдачу разрешения на установку рекламной конструкции*</t>
  </si>
  <si>
    <t>Данные администратора доходов</t>
  </si>
  <si>
    <r>
      <t xml:space="preserve">Доходы, получаемые в виде арендной платы, а также средства  от продажи права на заключение договоров аренды за земли, находящиеся в собственности муниципального образования </t>
    </r>
    <r>
      <rPr>
        <b/>
        <i/>
        <sz val="10"/>
        <color indexed="18"/>
        <rFont val="Times New Roman Cyr"/>
        <family val="1"/>
        <charset val="204"/>
      </rPr>
      <t>(100%)</t>
    </r>
  </si>
  <si>
    <t>в том числе в местный бюджет(80%)</t>
  </si>
  <si>
    <t xml:space="preserve">Наименование </t>
  </si>
  <si>
    <t>Катав-Ивановский МР</t>
  </si>
  <si>
    <t>Прогноз на 2012 год (согласно данных администратора поступлений)</t>
  </si>
  <si>
    <t>Прогноз на 2013 год (согласно данных администратора поступлений)</t>
  </si>
  <si>
    <t>Прогноз на 2014 год (согласно данных администратора поступлений)</t>
  </si>
  <si>
    <t>Государственная     пошлина     за совершение действий, связанных с лицензированием, с проведением аттестаций в случаях, если такая аттестация предусмотрена законодательством РФ</t>
  </si>
  <si>
    <t>Приложение 3</t>
  </si>
  <si>
    <t>Приложение 4</t>
  </si>
  <si>
    <t>Приложение 5</t>
  </si>
  <si>
    <t>Приложение 6</t>
  </si>
  <si>
    <t>Приложение 7</t>
  </si>
  <si>
    <t>Приложение 8</t>
  </si>
  <si>
    <t xml:space="preserve"> на 2013-2015 гг.</t>
  </si>
  <si>
    <t>Начислено налога за 2011 г. во все уровни бюджетов (из информационного массива УФНС)</t>
  </si>
  <si>
    <t>Прогноз суммы налога на 2013 год, с учетом индекса потребительских цен на 2013 год  и % собираемости ( ст.2 * 106,2%*96,55%)</t>
  </si>
  <si>
    <t>Прогноз суммы налога на 2014 год,с учетом индекса потребительских цен на 2014 год ( ст.3 * 105,2%)</t>
  </si>
  <si>
    <t>Прогноз суммы налога на 2015 год ,с учетом индекса потребительских цен на 2015 год ( ст.4 * 104,9%)</t>
  </si>
  <si>
    <t xml:space="preserve"> на 2013-2015 годы</t>
  </si>
  <si>
    <t xml:space="preserve">Ожидаемое поступление налога на 2012 год </t>
  </si>
  <si>
    <t xml:space="preserve">Прогнозируемый рост количества транспортных средств </t>
  </si>
  <si>
    <t>Проектируемое поступление налога на 2013,2014,2015 годы, с учетом собираемости по физ.лицам 87,43%              ( стр.1*стр.2*% собир.)</t>
  </si>
  <si>
    <t>Прогноз налога на 2015 год</t>
  </si>
  <si>
    <r>
      <t>Прогноз налога на добычу полезных ископаемых, зачисляемого в бюджет МО, с учетом среднеобл. собираемости</t>
    </r>
    <r>
      <rPr>
        <sz val="14"/>
        <color indexed="18"/>
        <rFont val="Times New Roman Cyr"/>
        <charset val="204"/>
      </rPr>
      <t xml:space="preserve"> (стр.3*4*5*98,45%)</t>
    </r>
    <r>
      <rPr>
        <b/>
        <sz val="14"/>
        <color indexed="18"/>
        <rFont val="Times New Roman Cyr"/>
        <family val="1"/>
        <charset val="204"/>
      </rPr>
      <t xml:space="preserve">             </t>
    </r>
  </si>
  <si>
    <t>2015 год</t>
  </si>
  <si>
    <t>Ожидаемое поступление 2012 года (1461,0) * на темп роста ВРП  (темп роста ВРП на 2013 год 100,5%, на 2014г. - 99,8%, на 2015г. - 100,3%))</t>
  </si>
  <si>
    <t>Прогнозное поступление на 2013 г.</t>
  </si>
  <si>
    <t>Прогнозное поступление на 2014 г.</t>
  </si>
  <si>
    <t>Прогнозное поступление на 2015 г.</t>
  </si>
  <si>
    <t xml:space="preserve">  на 2013-2015 годы</t>
  </si>
  <si>
    <t>Фактическое поступление за 2011 год</t>
  </si>
  <si>
    <t>Ожидаемое поступление в 2012 году</t>
  </si>
  <si>
    <t>Темп роста 2012 г.к 2011 г.</t>
  </si>
  <si>
    <t>Проект     на 2013 год</t>
  </si>
  <si>
    <t>Проект  на 2014 год</t>
  </si>
  <si>
    <t>Проект     на 2015 год</t>
  </si>
  <si>
    <t xml:space="preserve"> на 2013 - 2015 годы</t>
  </si>
  <si>
    <t>Фактическое поступление на 01.11.2012 года</t>
  </si>
  <si>
    <t>Ожидаемое поступление в 2012 году  (согласно данных администратора поступлений)</t>
  </si>
  <si>
    <t xml:space="preserve">  на 2013 - 2015 годы</t>
  </si>
  <si>
    <t xml:space="preserve">Прогноз на 2013-2015 годы </t>
  </si>
  <si>
    <t>"Доходы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учреждений)"</t>
  </si>
  <si>
    <t>1081*</t>
  </si>
  <si>
    <t>* Сумма поступлений за 2011 и 2012 годы, т.к. в 2011 году платежи ошибочно зачислялись на КБК "Прочие поступления от использования имущества", а в 2012г. поступления перераспределили на верное КБК</t>
  </si>
  <si>
    <t>Приложение 9</t>
  </si>
  <si>
    <t>Приложение  10</t>
  </si>
  <si>
    <t>Приложение 11</t>
  </si>
  <si>
    <r>
      <t>Прогноз налога на добычу полезных ископаемых, зачисляемого в бюджет МО, с учетом среднеобл. собираемости</t>
    </r>
    <r>
      <rPr>
        <sz val="14"/>
        <color indexed="18"/>
        <rFont val="Times New Roman Cyr"/>
        <charset val="204"/>
      </rPr>
      <t xml:space="preserve"> (стр.9*10*11*96,76%)</t>
    </r>
    <r>
      <rPr>
        <b/>
        <sz val="14"/>
        <color indexed="18"/>
        <rFont val="Times New Roman Cyr"/>
        <family val="1"/>
        <charset val="204"/>
      </rPr>
      <t xml:space="preserve">             </t>
    </r>
  </si>
  <si>
    <r>
      <t>Прогноз налога на добычу полезных ископаемых, зачисляемого в бюджет МО, с учетом среднеобл. собираемости</t>
    </r>
    <r>
      <rPr>
        <sz val="14"/>
        <color indexed="18"/>
        <rFont val="Times New Roman Cyr"/>
        <charset val="204"/>
      </rPr>
      <t xml:space="preserve"> (стр.15*16*17*95,68%)</t>
    </r>
    <r>
      <rPr>
        <b/>
        <sz val="14"/>
        <color indexed="18"/>
        <rFont val="Times New Roman Cyr"/>
        <family val="1"/>
        <charset val="204"/>
      </rPr>
      <t xml:space="preserve">             </t>
    </r>
  </si>
  <si>
    <t xml:space="preserve">Ожидаемое поступление налога в 2012 году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</si>
</sst>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%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b/>
      <sz val="14"/>
      <color indexed="56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3"/>
      <color indexed="56"/>
      <name val="Times New Roman"/>
      <family val="1"/>
      <charset val="204"/>
    </font>
    <font>
      <b/>
      <sz val="13"/>
      <color indexed="56"/>
      <name val="Times New Roman"/>
      <family val="1"/>
      <charset val="204"/>
    </font>
    <font>
      <sz val="8"/>
      <name val="Arial Cyr"/>
      <charset val="204"/>
    </font>
    <font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8"/>
      <name val="Times New Roman Cyr"/>
      <charset val="204"/>
    </font>
    <font>
      <sz val="14"/>
      <color indexed="18"/>
      <name val="Times New Roman Cyr"/>
      <charset val="204"/>
    </font>
    <font>
      <sz val="10"/>
      <color indexed="18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color indexed="62"/>
      <name val="Times New Roman Cyr"/>
      <family val="1"/>
      <charset val="204"/>
    </font>
    <font>
      <sz val="14"/>
      <color indexed="18"/>
      <name val="Times New Roman Cyr"/>
      <family val="1"/>
      <charset val="204"/>
    </font>
    <font>
      <sz val="14"/>
      <color indexed="10"/>
      <name val="Times New Roman Cyr"/>
      <family val="1"/>
      <charset val="204"/>
    </font>
    <font>
      <b/>
      <sz val="14"/>
      <color indexed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color indexed="18"/>
      <name val="Times New Roman"/>
      <family val="1"/>
      <charset val="204"/>
    </font>
    <font>
      <b/>
      <sz val="14"/>
      <color indexed="18"/>
      <name val="Times New Roman"/>
      <family val="1"/>
      <charset val="204"/>
    </font>
    <font>
      <sz val="14"/>
      <name val="Times New Roman Cyr"/>
      <charset val="204"/>
    </font>
    <font>
      <b/>
      <sz val="14"/>
      <color indexed="18"/>
      <name val="Times New Roman Cyr"/>
      <charset val="204"/>
    </font>
    <font>
      <b/>
      <sz val="12"/>
      <color indexed="18"/>
      <name val="Times New Roman Cyr"/>
      <charset val="204"/>
    </font>
    <font>
      <sz val="10"/>
      <color indexed="18"/>
      <name val="Times New Roman Cyr"/>
      <charset val="204"/>
    </font>
    <font>
      <b/>
      <i/>
      <sz val="10"/>
      <color indexed="18"/>
      <name val="Times New Roman Cyr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0">
    <xf numFmtId="0" fontId="0" fillId="0" borderId="0" xfId="0"/>
    <xf numFmtId="0" fontId="6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top" wrapText="1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3" fontId="12" fillId="0" borderId="0" xfId="0" applyNumberFormat="1" applyFont="1" applyFill="1" applyAlignment="1">
      <alignment vertical="center"/>
    </xf>
    <xf numFmtId="0" fontId="1" fillId="0" borderId="0" xfId="0" applyFont="1" applyFill="1"/>
    <xf numFmtId="1" fontId="14" fillId="0" borderId="0" xfId="2" applyNumberFormat="1" applyFont="1" applyFill="1"/>
    <xf numFmtId="3" fontId="14" fillId="0" borderId="0" xfId="2" applyNumberFormat="1" applyFont="1" applyFill="1"/>
    <xf numFmtId="3" fontId="14" fillId="0" borderId="0" xfId="2" applyNumberFormat="1" applyFont="1" applyFill="1" applyAlignment="1">
      <alignment horizontal="left"/>
    </xf>
    <xf numFmtId="1" fontId="14" fillId="0" borderId="1" xfId="2" applyNumberFormat="1" applyFont="1" applyFill="1" applyBorder="1"/>
    <xf numFmtId="3" fontId="14" fillId="0" borderId="1" xfId="2" applyNumberFormat="1" applyFont="1" applyFill="1" applyBorder="1" applyAlignment="1">
      <alignment horizontal="left" vertical="center"/>
    </xf>
    <xf numFmtId="3" fontId="14" fillId="0" borderId="1" xfId="2" applyNumberFormat="1" applyFont="1" applyFill="1" applyBorder="1" applyAlignment="1">
      <alignment horizontal="center" vertical="center"/>
    </xf>
    <xf numFmtId="3" fontId="14" fillId="0" borderId="1" xfId="2" applyNumberFormat="1" applyFont="1" applyFill="1" applyBorder="1" applyAlignment="1">
      <alignment horizontal="center" vertical="center" wrapText="1"/>
    </xf>
    <xf numFmtId="165" fontId="14" fillId="0" borderId="0" xfId="2" applyNumberFormat="1" applyFont="1" applyFill="1"/>
    <xf numFmtId="0" fontId="8" fillId="0" borderId="0" xfId="0" applyFont="1" applyFill="1"/>
    <xf numFmtId="0" fontId="16" fillId="0" borderId="0" xfId="0" applyFont="1" applyFill="1" applyAlignment="1">
      <alignment horizontal="center" vertical="top" wrapText="1"/>
    </xf>
    <xf numFmtId="2" fontId="14" fillId="0" borderId="1" xfId="2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right" vertical="center"/>
    </xf>
    <xf numFmtId="3" fontId="14" fillId="0" borderId="0" xfId="2" applyNumberFormat="1" applyFont="1" applyFill="1" applyAlignment="1">
      <alignment horizontal="right" vertical="center"/>
    </xf>
    <xf numFmtId="3" fontId="14" fillId="0" borderId="1" xfId="2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vertical="center"/>
    </xf>
    <xf numFmtId="0" fontId="16" fillId="0" borderId="1" xfId="0" applyFont="1" applyFill="1" applyBorder="1" applyAlignment="1">
      <alignment vertical="center" wrapText="1"/>
    </xf>
    <xf numFmtId="9" fontId="16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 vertical="center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/>
    </xf>
    <xf numFmtId="0" fontId="16" fillId="0" borderId="0" xfId="0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0" fontId="21" fillId="0" borderId="0" xfId="0" applyFont="1" applyFill="1"/>
    <xf numFmtId="0" fontId="20" fillId="0" borderId="0" xfId="0" applyFont="1" applyFill="1" applyAlignment="1">
      <alignment vertical="center"/>
    </xf>
    <xf numFmtId="3" fontId="16" fillId="0" borderId="0" xfId="0" applyNumberFormat="1" applyFont="1" applyFill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3" fontId="11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3" fontId="23" fillId="0" borderId="0" xfId="0" applyNumberFormat="1" applyFont="1" applyFill="1" applyAlignment="1">
      <alignment vertical="center"/>
    </xf>
    <xf numFmtId="0" fontId="14" fillId="0" borderId="0" xfId="0" applyFont="1" applyFill="1"/>
    <xf numFmtId="0" fontId="24" fillId="0" borderId="0" xfId="0" applyFont="1" applyFill="1" applyAlignment="1">
      <alignment vertical="center"/>
    </xf>
    <xf numFmtId="3" fontId="23" fillId="0" borderId="0" xfId="0" applyNumberFormat="1" applyFont="1" applyFill="1" applyAlignment="1">
      <alignment horizontal="right" vertical="center"/>
    </xf>
    <xf numFmtId="0" fontId="21" fillId="0" borderId="0" xfId="0" applyFont="1"/>
    <xf numFmtId="0" fontId="15" fillId="0" borderId="0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164" fontId="13" fillId="0" borderId="1" xfId="0" applyNumberFormat="1" applyFont="1" applyFill="1" applyBorder="1" applyAlignment="1">
      <alignment vertical="center"/>
    </xf>
    <xf numFmtId="0" fontId="27" fillId="0" borderId="0" xfId="0" applyFont="1" applyFill="1"/>
    <xf numFmtId="164" fontId="1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164" fontId="20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30" fillId="3" borderId="0" xfId="0" applyFont="1" applyFill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20" fillId="2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32" fillId="0" borderId="0" xfId="0" applyFont="1"/>
    <xf numFmtId="0" fontId="31" fillId="0" borderId="0" xfId="0" applyFont="1" applyAlignment="1">
      <alignment horizontal="center" vertical="top"/>
    </xf>
    <xf numFmtId="0" fontId="31" fillId="0" borderId="1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/>
    </xf>
    <xf numFmtId="0" fontId="31" fillId="0" borderId="1" xfId="0" applyFont="1" applyBorder="1" applyAlignment="1">
      <alignment horizontal="center"/>
    </xf>
    <xf numFmtId="0" fontId="31" fillId="0" borderId="1" xfId="0" applyFont="1" applyBorder="1"/>
    <xf numFmtId="0" fontId="33" fillId="0" borderId="1" xfId="0" applyFont="1" applyBorder="1" applyAlignment="1">
      <alignment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/>
    </xf>
    <xf numFmtId="0" fontId="31" fillId="0" borderId="1" xfId="0" applyFont="1" applyBorder="1" applyAlignment="1">
      <alignment horizontal="center" vertical="top" wrapText="1"/>
    </xf>
    <xf numFmtId="164" fontId="14" fillId="0" borderId="1" xfId="2" applyNumberFormat="1" applyFont="1" applyFill="1" applyBorder="1" applyAlignment="1">
      <alignment horizontal="right" vertical="center" wrapText="1"/>
    </xf>
    <xf numFmtId="1" fontId="14" fillId="0" borderId="1" xfId="2" applyNumberFormat="1" applyFont="1" applyFill="1" applyBorder="1" applyAlignment="1">
      <alignment vertical="center"/>
    </xf>
    <xf numFmtId="0" fontId="31" fillId="0" borderId="1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3" fontId="14" fillId="0" borderId="0" xfId="2" applyNumberFormat="1" applyFont="1" applyFill="1" applyAlignment="1">
      <alignment horizontal="center"/>
    </xf>
    <xf numFmtId="1" fontId="14" fillId="0" borderId="0" xfId="2" applyNumberFormat="1" applyFont="1" applyFill="1" applyAlignment="1">
      <alignment horizontal="center"/>
    </xf>
    <xf numFmtId="0" fontId="26" fillId="0" borderId="4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right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3" fontId="12" fillId="0" borderId="8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4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31" fillId="0" borderId="1" xfId="0" applyFont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top" wrapText="1"/>
    </xf>
    <xf numFmtId="0" fontId="31" fillId="0" borderId="8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31" fillId="0" borderId="7" xfId="0" applyFont="1" applyBorder="1" applyAlignment="1">
      <alignment horizontal="center" vertical="top" wrapText="1"/>
    </xf>
    <xf numFmtId="0" fontId="31" fillId="0" borderId="6" xfId="0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/>
    </xf>
    <xf numFmtId="0" fontId="21" fillId="0" borderId="0" xfId="0" applyFont="1" applyAlignment="1">
      <alignment horizontal="right"/>
    </xf>
    <xf numFmtId="0" fontId="21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_Запрос ЕСХН" xfId="1"/>
    <cellStyle name="Обычный_Расчет-уточн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52" name="Line 1"/>
        <xdr:cNvSpPr>
          <a:spLocks noChangeShapeType="1"/>
        </xdr:cNvSpPr>
      </xdr:nvSpPr>
      <xdr:spPr bwMode="auto">
        <a:xfrm>
          <a:off x="571500" y="4705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372" name="Line 1"/>
        <xdr:cNvSpPr>
          <a:spLocks noChangeShapeType="1"/>
        </xdr:cNvSpPr>
      </xdr:nvSpPr>
      <xdr:spPr bwMode="auto">
        <a:xfrm>
          <a:off x="1781175" y="4714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tabSelected="1" workbookViewId="0">
      <selection activeCell="B10" sqref="B10"/>
    </sheetView>
  </sheetViews>
  <sheetFormatPr defaultRowHeight="13.5" customHeight="1"/>
  <cols>
    <col min="1" max="1" width="8.5703125" style="4" customWidth="1"/>
    <col min="2" max="2" width="70.5703125" style="5" customWidth="1"/>
    <col min="3" max="3" width="14.85546875" style="5" customWidth="1"/>
    <col min="4" max="16384" width="9.140625" style="4"/>
  </cols>
  <sheetData>
    <row r="1" spans="1:4" s="26" customFormat="1" ht="25.5" customHeight="1">
      <c r="B1" s="28"/>
      <c r="C1" s="34" t="s">
        <v>71</v>
      </c>
    </row>
    <row r="2" spans="1:4" s="26" customFormat="1" ht="37.5" customHeight="1">
      <c r="B2" s="28"/>
      <c r="C2" s="28"/>
    </row>
    <row r="3" spans="1:4" s="29" customFormat="1" ht="18" customHeight="1">
      <c r="A3" s="112" t="s">
        <v>9</v>
      </c>
      <c r="B3" s="112"/>
      <c r="C3" s="112"/>
      <c r="D3" s="26"/>
    </row>
    <row r="4" spans="1:4" s="29" customFormat="1" ht="48.75" customHeight="1">
      <c r="A4" s="113" t="s">
        <v>1</v>
      </c>
      <c r="B4" s="113"/>
      <c r="C4" s="113"/>
      <c r="D4" s="20"/>
    </row>
    <row r="5" spans="1:4" s="21" customFormat="1" ht="18" customHeight="1">
      <c r="A5" s="112" t="s">
        <v>77</v>
      </c>
      <c r="B5" s="112"/>
      <c r="C5" s="112"/>
      <c r="D5" s="22"/>
    </row>
    <row r="6" spans="1:4" s="29" customFormat="1" ht="18" customHeight="1">
      <c r="A6" s="20"/>
      <c r="B6" s="20"/>
      <c r="C6" s="20"/>
      <c r="D6" s="20"/>
    </row>
    <row r="7" spans="1:4" s="26" customFormat="1" ht="18" customHeight="1">
      <c r="B7" s="30"/>
      <c r="C7" s="35" t="s">
        <v>10</v>
      </c>
    </row>
    <row r="8" spans="1:4" s="25" customFormat="1" ht="48" customHeight="1">
      <c r="A8" s="23">
        <v>1</v>
      </c>
      <c r="B8" s="24" t="s">
        <v>78</v>
      </c>
      <c r="C8" s="69">
        <v>9747</v>
      </c>
    </row>
    <row r="9" spans="1:4" s="26" customFormat="1" ht="57" customHeight="1">
      <c r="A9" s="27">
        <v>2</v>
      </c>
      <c r="B9" s="31" t="s">
        <v>113</v>
      </c>
      <c r="C9" s="73">
        <v>10430</v>
      </c>
    </row>
    <row r="10" spans="1:4" s="26" customFormat="1" ht="58.5" customHeight="1">
      <c r="A10" s="32">
        <v>3</v>
      </c>
      <c r="B10" s="33" t="s">
        <v>79</v>
      </c>
      <c r="C10" s="73">
        <v>10695</v>
      </c>
    </row>
    <row r="11" spans="1:4" s="26" customFormat="1" ht="54.75" customHeight="1">
      <c r="A11" s="27">
        <v>4</v>
      </c>
      <c r="B11" s="33" t="s">
        <v>80</v>
      </c>
      <c r="C11" s="73">
        <v>11251</v>
      </c>
    </row>
    <row r="12" spans="1:4" s="25" customFormat="1" ht="54.75" customHeight="1">
      <c r="A12" s="23">
        <v>5</v>
      </c>
      <c r="B12" s="33" t="s">
        <v>81</v>
      </c>
      <c r="C12" s="69">
        <v>11802</v>
      </c>
    </row>
  </sheetData>
  <mergeCells count="3">
    <mergeCell ref="A3:C3"/>
    <mergeCell ref="A4:C4"/>
    <mergeCell ref="A5:C5"/>
  </mergeCells>
  <phoneticPr fontId="7" type="noConversion"/>
  <pageMargins left="0.98425196850393704" right="0.59055118110236227" top="0.78740157480314965" bottom="0.39370078740157483" header="0.51181102362204722" footer="0.51181102362204722"/>
  <pageSetup paperSize="9" scale="9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zoomScaleNormal="100" workbookViewId="0">
      <selection activeCell="B11" sqref="B11"/>
    </sheetView>
  </sheetViews>
  <sheetFormatPr defaultRowHeight="54.75" customHeight="1"/>
  <cols>
    <col min="1" max="1" width="5.42578125" style="9" customWidth="1"/>
    <col min="2" max="2" width="50.42578125" style="11" customWidth="1"/>
    <col min="3" max="3" width="16" style="10" customWidth="1"/>
    <col min="4" max="4" width="18.28515625" style="10" customWidth="1"/>
    <col min="5" max="5" width="17.42578125" style="10" customWidth="1"/>
    <col min="6" max="6" width="9.7109375" style="10" customWidth="1"/>
    <col min="7" max="7" width="13.140625" style="10" customWidth="1"/>
    <col min="8" max="8" width="9.7109375" style="10" bestFit="1" customWidth="1"/>
    <col min="9" max="16384" width="9.140625" style="10"/>
  </cols>
  <sheetData>
    <row r="1" spans="1:5" ht="33.75" customHeight="1">
      <c r="E1" s="36" t="s">
        <v>72</v>
      </c>
    </row>
    <row r="2" spans="1:5" ht="19.5" customHeight="1"/>
    <row r="3" spans="1:5" ht="24.75" customHeight="1">
      <c r="B3" s="114" t="s">
        <v>9</v>
      </c>
      <c r="C3" s="114"/>
      <c r="D3" s="114"/>
      <c r="E3" s="114"/>
    </row>
    <row r="4" spans="1:5" ht="24.75" customHeight="1">
      <c r="A4" s="115" t="s">
        <v>12</v>
      </c>
      <c r="B4" s="115"/>
      <c r="C4" s="115"/>
      <c r="D4" s="115"/>
      <c r="E4" s="115"/>
    </row>
    <row r="5" spans="1:5" s="21" customFormat="1" ht="18" customHeight="1">
      <c r="A5" s="112" t="s">
        <v>82</v>
      </c>
      <c r="B5" s="112"/>
      <c r="C5" s="112"/>
      <c r="D5" s="112"/>
      <c r="E5" s="112"/>
    </row>
    <row r="6" spans="1:5" ht="17.25" customHeight="1">
      <c r="E6" s="10" t="s">
        <v>0</v>
      </c>
    </row>
    <row r="7" spans="1:5" ht="47.25" customHeight="1">
      <c r="A7" s="12"/>
      <c r="B7" s="13"/>
      <c r="C7" s="14" t="s">
        <v>3</v>
      </c>
      <c r="D7" s="15" t="s">
        <v>4</v>
      </c>
      <c r="E7" s="15" t="s">
        <v>5</v>
      </c>
    </row>
    <row r="8" spans="1:5" ht="51.75" customHeight="1">
      <c r="A8" s="110">
        <v>1</v>
      </c>
      <c r="B8" s="37" t="s">
        <v>83</v>
      </c>
      <c r="C8" s="109">
        <f t="shared" ref="C8:C10" si="0">D8+E8</f>
        <v>6862</v>
      </c>
      <c r="D8" s="106">
        <v>1322</v>
      </c>
      <c r="E8" s="106">
        <v>5540</v>
      </c>
    </row>
    <row r="9" spans="1:5" ht="53.25" customHeight="1">
      <c r="A9" s="110">
        <v>2</v>
      </c>
      <c r="B9" s="37" t="s">
        <v>84</v>
      </c>
      <c r="C9" s="19" t="s">
        <v>11</v>
      </c>
      <c r="D9" s="106">
        <v>98.9</v>
      </c>
      <c r="E9" s="106">
        <v>110.6</v>
      </c>
    </row>
    <row r="10" spans="1:5" s="16" customFormat="1" ht="84.75" customHeight="1">
      <c r="A10" s="110">
        <v>3</v>
      </c>
      <c r="B10" s="37" t="s">
        <v>85</v>
      </c>
      <c r="C10" s="109">
        <f t="shared" si="0"/>
        <v>6664</v>
      </c>
      <c r="D10" s="106">
        <v>1307</v>
      </c>
      <c r="E10" s="106">
        <v>5357</v>
      </c>
    </row>
    <row r="11" spans="1:5" ht="54.75" customHeight="1">
      <c r="D11" s="10" t="s">
        <v>8</v>
      </c>
    </row>
  </sheetData>
  <mergeCells count="3">
    <mergeCell ref="B3:E3"/>
    <mergeCell ref="A4:E4"/>
    <mergeCell ref="A5:E5"/>
  </mergeCells>
  <printOptions horizontalCentered="1"/>
  <pageMargins left="0.94488188976377963" right="0.23622047244094491" top="0.6692913385826772" bottom="0.35433070866141736" header="0.15748031496062992" footer="0.1574803149606299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19" zoomScaleNormal="100" workbookViewId="0">
      <selection activeCell="D28" sqref="D28"/>
    </sheetView>
  </sheetViews>
  <sheetFormatPr defaultRowHeight="18.75"/>
  <cols>
    <col min="1" max="1" width="5.85546875" style="38" customWidth="1"/>
    <col min="2" max="2" width="60.140625" style="38" customWidth="1"/>
    <col min="3" max="3" width="13.42578125" style="38" customWidth="1"/>
    <col min="4" max="4" width="14.28515625" style="38" customWidth="1"/>
    <col min="5" max="5" width="19.42578125" style="38" customWidth="1"/>
    <col min="6" max="16384" width="9.140625" style="17"/>
  </cols>
  <sheetData>
    <row r="1" spans="1:5">
      <c r="E1" s="40" t="s">
        <v>73</v>
      </c>
    </row>
    <row r="2" spans="1:5" ht="22.5" customHeight="1">
      <c r="A2" s="119" t="s">
        <v>14</v>
      </c>
      <c r="B2" s="119"/>
      <c r="C2" s="119"/>
      <c r="D2" s="119"/>
      <c r="E2" s="119"/>
    </row>
    <row r="3" spans="1:5" ht="24" customHeight="1">
      <c r="A3" s="119" t="s">
        <v>15</v>
      </c>
      <c r="B3" s="119"/>
      <c r="C3" s="119"/>
      <c r="D3" s="119"/>
      <c r="E3" s="119"/>
    </row>
    <row r="4" spans="1:5" s="21" customFormat="1" ht="18" customHeight="1">
      <c r="A4" s="112" t="s">
        <v>82</v>
      </c>
      <c r="B4" s="112"/>
      <c r="C4" s="112"/>
      <c r="D4" s="112"/>
      <c r="E4" s="112"/>
    </row>
    <row r="5" spans="1:5" ht="19.5" customHeight="1">
      <c r="A5" s="18"/>
      <c r="B5" s="18"/>
      <c r="C5" s="18"/>
      <c r="D5" s="18"/>
      <c r="E5" s="18" t="s">
        <v>10</v>
      </c>
    </row>
    <row r="6" spans="1:5" ht="45" customHeight="1">
      <c r="A6" s="41"/>
      <c r="B6" s="41"/>
      <c r="C6" s="39" t="s">
        <v>13</v>
      </c>
      <c r="D6" s="39" t="s">
        <v>6</v>
      </c>
      <c r="E6" s="39" t="s">
        <v>7</v>
      </c>
    </row>
    <row r="7" spans="1:5" s="74" customFormat="1" ht="27.75" customHeight="1">
      <c r="A7" s="116" t="s">
        <v>54</v>
      </c>
      <c r="B7" s="117"/>
      <c r="C7" s="117"/>
      <c r="D7" s="117"/>
      <c r="E7" s="118"/>
    </row>
    <row r="8" spans="1:5" ht="60.75" customHeight="1">
      <c r="A8" s="39">
        <v>1</v>
      </c>
      <c r="B8" s="41" t="s">
        <v>16</v>
      </c>
      <c r="C8" s="75">
        <f>D8+E8</f>
        <v>74476</v>
      </c>
      <c r="D8" s="75">
        <v>74476</v>
      </c>
      <c r="E8" s="75"/>
    </row>
    <row r="9" spans="1:5" ht="40.5" customHeight="1">
      <c r="A9" s="39">
        <v>2</v>
      </c>
      <c r="B9" s="41" t="s">
        <v>18</v>
      </c>
      <c r="C9" s="39"/>
      <c r="D9" s="44">
        <v>5.5E-2</v>
      </c>
      <c r="E9" s="44">
        <v>5.5E-2</v>
      </c>
    </row>
    <row r="10" spans="1:5" ht="36.75" customHeight="1">
      <c r="A10" s="39">
        <v>3</v>
      </c>
      <c r="B10" s="41" t="s">
        <v>17</v>
      </c>
      <c r="C10" s="75">
        <f>D10+E10</f>
        <v>4096.18</v>
      </c>
      <c r="D10" s="75">
        <f>D8*D9</f>
        <v>4096.18</v>
      </c>
      <c r="E10" s="75">
        <f>E8*E9</f>
        <v>0</v>
      </c>
    </row>
    <row r="11" spans="1:5" ht="28.5" customHeight="1">
      <c r="A11" s="39">
        <v>4</v>
      </c>
      <c r="B11" s="41" t="s">
        <v>19</v>
      </c>
      <c r="C11" s="39"/>
      <c r="D11" s="42">
        <v>0.6</v>
      </c>
      <c r="E11" s="42">
        <v>1</v>
      </c>
    </row>
    <row r="12" spans="1:5" ht="28.5" customHeight="1">
      <c r="A12" s="39">
        <v>5</v>
      </c>
      <c r="B12" s="41" t="s">
        <v>20</v>
      </c>
      <c r="C12" s="39"/>
      <c r="D12" s="42">
        <v>0.5</v>
      </c>
      <c r="E12" s="42">
        <v>0.5</v>
      </c>
    </row>
    <row r="13" spans="1:5" ht="75.75" customHeight="1">
      <c r="A13" s="39">
        <v>6</v>
      </c>
      <c r="B13" s="43" t="s">
        <v>87</v>
      </c>
      <c r="C13" s="76">
        <f>D13+E13</f>
        <v>1210</v>
      </c>
      <c r="D13" s="75">
        <v>1210</v>
      </c>
      <c r="E13" s="75"/>
    </row>
    <row r="14" spans="1:5" s="74" customFormat="1" ht="27.75" customHeight="1">
      <c r="A14" s="116" t="s">
        <v>56</v>
      </c>
      <c r="B14" s="117"/>
      <c r="C14" s="117"/>
      <c r="D14" s="117"/>
      <c r="E14" s="118"/>
    </row>
    <row r="15" spans="1:5" ht="60.75" customHeight="1">
      <c r="A15" s="39">
        <v>7</v>
      </c>
      <c r="B15" s="41" t="s">
        <v>16</v>
      </c>
      <c r="C15" s="75">
        <f>D15+E15</f>
        <v>82271</v>
      </c>
      <c r="D15" s="75">
        <v>82271</v>
      </c>
      <c r="E15" s="75"/>
    </row>
    <row r="16" spans="1:5" ht="39" customHeight="1">
      <c r="A16" s="39">
        <v>8</v>
      </c>
      <c r="B16" s="41" t="s">
        <v>18</v>
      </c>
      <c r="C16" s="39"/>
      <c r="D16" s="44">
        <v>5.5E-2</v>
      </c>
      <c r="E16" s="44">
        <v>5.5E-2</v>
      </c>
    </row>
    <row r="17" spans="1:5" ht="42" customHeight="1">
      <c r="A17" s="39">
        <v>9</v>
      </c>
      <c r="B17" s="41" t="s">
        <v>55</v>
      </c>
      <c r="C17" s="75">
        <f>D17+E17</f>
        <v>4524.9049999999997</v>
      </c>
      <c r="D17" s="75">
        <f>D15*D16</f>
        <v>4524.9049999999997</v>
      </c>
      <c r="E17" s="75">
        <f>E15*E16</f>
        <v>0</v>
      </c>
    </row>
    <row r="18" spans="1:5" ht="29.25" customHeight="1">
      <c r="A18" s="39">
        <v>10</v>
      </c>
      <c r="B18" s="41" t="s">
        <v>19</v>
      </c>
      <c r="C18" s="39"/>
      <c r="D18" s="42">
        <v>0.6</v>
      </c>
      <c r="E18" s="42">
        <v>1</v>
      </c>
    </row>
    <row r="19" spans="1:5" ht="26.25" customHeight="1">
      <c r="A19" s="39">
        <v>11</v>
      </c>
      <c r="B19" s="41" t="s">
        <v>20</v>
      </c>
      <c r="C19" s="39"/>
      <c r="D19" s="42">
        <v>0.5</v>
      </c>
      <c r="E19" s="42">
        <v>0.5</v>
      </c>
    </row>
    <row r="20" spans="1:5" ht="72" customHeight="1">
      <c r="A20" s="39">
        <v>12</v>
      </c>
      <c r="B20" s="43" t="s">
        <v>111</v>
      </c>
      <c r="C20" s="76">
        <f>D20+E20</f>
        <v>1313</v>
      </c>
      <c r="D20" s="75">
        <v>1313</v>
      </c>
      <c r="E20" s="75">
        <f>E17*E18*E19*96%</f>
        <v>0</v>
      </c>
    </row>
    <row r="21" spans="1:5" s="74" customFormat="1" ht="27.75" customHeight="1">
      <c r="A21" s="116" t="s">
        <v>86</v>
      </c>
      <c r="B21" s="117"/>
      <c r="C21" s="117"/>
      <c r="D21" s="117"/>
      <c r="E21" s="118"/>
    </row>
    <row r="22" spans="1:5" ht="57.75" customHeight="1">
      <c r="A22" s="39">
        <v>13</v>
      </c>
      <c r="B22" s="41" t="s">
        <v>16</v>
      </c>
      <c r="C22" s="75">
        <f>D22+E22</f>
        <v>92354</v>
      </c>
      <c r="D22" s="75">
        <v>92354</v>
      </c>
      <c r="E22" s="75"/>
    </row>
    <row r="23" spans="1:5" ht="39" customHeight="1">
      <c r="A23" s="39">
        <v>14</v>
      </c>
      <c r="B23" s="41" t="s">
        <v>18</v>
      </c>
      <c r="C23" s="39"/>
      <c r="D23" s="44">
        <v>5.5E-2</v>
      </c>
      <c r="E23" s="44">
        <v>5.5E-2</v>
      </c>
    </row>
    <row r="24" spans="1:5" ht="36.75" customHeight="1">
      <c r="A24" s="39">
        <v>15</v>
      </c>
      <c r="B24" s="41" t="s">
        <v>57</v>
      </c>
      <c r="C24" s="75">
        <f>D24+E24</f>
        <v>5079.47</v>
      </c>
      <c r="D24" s="75">
        <f>D22*D23</f>
        <v>5079.47</v>
      </c>
      <c r="E24" s="75">
        <f>E22*E23</f>
        <v>0</v>
      </c>
    </row>
    <row r="25" spans="1:5" ht="28.5" customHeight="1">
      <c r="A25" s="39">
        <v>16</v>
      </c>
      <c r="B25" s="41" t="s">
        <v>19</v>
      </c>
      <c r="C25" s="39"/>
      <c r="D25" s="42">
        <v>0.6</v>
      </c>
      <c r="E25" s="42">
        <v>1</v>
      </c>
    </row>
    <row r="26" spans="1:5" ht="27" customHeight="1">
      <c r="A26" s="39">
        <v>17</v>
      </c>
      <c r="B26" s="41" t="s">
        <v>20</v>
      </c>
      <c r="C26" s="39"/>
      <c r="D26" s="42">
        <v>0.5</v>
      </c>
      <c r="E26" s="42">
        <v>0.5</v>
      </c>
    </row>
    <row r="27" spans="1:5" ht="75.75" customHeight="1">
      <c r="A27" s="39">
        <v>18</v>
      </c>
      <c r="B27" s="43" t="s">
        <v>112</v>
      </c>
      <c r="C27" s="76">
        <f>D27+E27</f>
        <v>1458</v>
      </c>
      <c r="D27" s="75">
        <v>1458</v>
      </c>
      <c r="E27" s="75">
        <f>E24*E25*E26*96%</f>
        <v>0</v>
      </c>
    </row>
  </sheetData>
  <mergeCells count="6">
    <mergeCell ref="A21:E21"/>
    <mergeCell ref="A2:E2"/>
    <mergeCell ref="A3:E3"/>
    <mergeCell ref="A4:E4"/>
    <mergeCell ref="A7:E7"/>
    <mergeCell ref="A14:E14"/>
  </mergeCells>
  <phoneticPr fontId="0" type="noConversion"/>
  <pageMargins left="0.94488188976377963" right="0.15748031496062992" top="0.82677165354330717" bottom="0.15748031496062992" header="0.15748031496062992" footer="0.15748031496062992"/>
  <pageSetup paperSize="9" scale="75" orientation="portrait" r:id="rId1"/>
  <headerFooter alignWithMargins="0"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8" sqref="E8"/>
    </sheetView>
  </sheetViews>
  <sheetFormatPr defaultRowHeight="13.35" customHeight="1"/>
  <cols>
    <col min="1" max="1" width="7.7109375" style="45" customWidth="1"/>
    <col min="2" max="2" width="56.42578125" style="45" customWidth="1"/>
    <col min="3" max="5" width="22.28515625" style="45" customWidth="1"/>
    <col min="6" max="16384" width="9.140625" style="2"/>
  </cols>
  <sheetData>
    <row r="1" spans="1:5" ht="27.75" customHeight="1">
      <c r="C1" s="48"/>
      <c r="D1" s="48"/>
      <c r="E1" s="48" t="s">
        <v>74</v>
      </c>
    </row>
    <row r="2" spans="1:5" ht="17.25" customHeight="1"/>
    <row r="3" spans="1:5" s="17" customFormat="1" ht="22.5" customHeight="1">
      <c r="A3" s="119" t="s">
        <v>14</v>
      </c>
      <c r="B3" s="119"/>
      <c r="C3" s="119"/>
      <c r="D3" s="119"/>
      <c r="E3" s="119"/>
    </row>
    <row r="4" spans="1:5" s="1" customFormat="1" ht="18" customHeight="1">
      <c r="A4" s="123" t="s">
        <v>21</v>
      </c>
      <c r="B4" s="123"/>
      <c r="C4" s="123"/>
      <c r="D4" s="123"/>
      <c r="E4" s="123"/>
    </row>
    <row r="5" spans="1:5" s="29" customFormat="1" ht="25.5" customHeight="1">
      <c r="A5" s="112" t="s">
        <v>82</v>
      </c>
      <c r="B5" s="112"/>
      <c r="C5" s="112"/>
      <c r="D5" s="112"/>
      <c r="E5" s="112"/>
    </row>
    <row r="6" spans="1:5" s="29" customFormat="1" ht="16.5" customHeight="1">
      <c r="A6" s="20"/>
      <c r="B6" s="20"/>
      <c r="C6" s="20"/>
      <c r="D6" s="72"/>
      <c r="E6" s="72"/>
    </row>
    <row r="7" spans="1:5" ht="17.25" customHeight="1">
      <c r="C7" s="47"/>
      <c r="D7" s="47"/>
      <c r="E7" s="47" t="s">
        <v>10</v>
      </c>
    </row>
    <row r="8" spans="1:5" s="3" customFormat="1" ht="28.5" customHeight="1">
      <c r="A8" s="51"/>
      <c r="B8" s="51"/>
      <c r="C8" s="71" t="s">
        <v>58</v>
      </c>
      <c r="D8" s="71" t="s">
        <v>59</v>
      </c>
      <c r="E8" s="71" t="s">
        <v>88</v>
      </c>
    </row>
    <row r="9" spans="1:5" s="3" customFormat="1" ht="39" customHeight="1">
      <c r="A9" s="51">
        <v>1</v>
      </c>
      <c r="B9" s="77" t="s">
        <v>60</v>
      </c>
      <c r="C9" s="71">
        <f>C12+C14+C16</f>
        <v>2482</v>
      </c>
      <c r="D9" s="71">
        <f>D12+D14+D16</f>
        <v>2732</v>
      </c>
      <c r="E9" s="71">
        <f>E12+E14+E16</f>
        <v>2789</v>
      </c>
    </row>
    <row r="10" spans="1:5" s="3" customFormat="1" ht="21" customHeight="1">
      <c r="A10" s="50"/>
      <c r="B10" s="50" t="s">
        <v>22</v>
      </c>
      <c r="C10" s="49"/>
      <c r="D10" s="49"/>
      <c r="E10" s="49"/>
    </row>
    <row r="11" spans="1:5" s="3" customFormat="1" ht="43.5" customHeight="1">
      <c r="A11" s="52" t="s">
        <v>23</v>
      </c>
      <c r="B11" s="120" t="s">
        <v>70</v>
      </c>
      <c r="C11" s="121"/>
      <c r="D11" s="121"/>
      <c r="E11" s="122"/>
    </row>
    <row r="12" spans="1:5" s="3" customFormat="1" ht="30" customHeight="1">
      <c r="A12" s="53"/>
      <c r="B12" s="52" t="s">
        <v>62</v>
      </c>
      <c r="C12" s="70">
        <v>960</v>
      </c>
      <c r="D12" s="70">
        <v>1160</v>
      </c>
      <c r="E12" s="70">
        <v>1160</v>
      </c>
    </row>
    <row r="13" spans="1:5" s="1" customFormat="1" ht="40.5" customHeight="1">
      <c r="A13" s="52" t="s">
        <v>24</v>
      </c>
      <c r="B13" s="120" t="s">
        <v>61</v>
      </c>
      <c r="C13" s="121"/>
      <c r="D13" s="121"/>
      <c r="E13" s="122"/>
    </row>
    <row r="14" spans="1:5" s="3" customFormat="1" ht="35.25" customHeight="1">
      <c r="A14" s="53"/>
      <c r="B14" s="52" t="s">
        <v>62</v>
      </c>
      <c r="C14" s="70">
        <v>54</v>
      </c>
      <c r="D14" s="70">
        <v>45</v>
      </c>
      <c r="E14" s="70">
        <v>90</v>
      </c>
    </row>
    <row r="15" spans="1:5" s="1" customFormat="1" ht="40.5" customHeight="1">
      <c r="A15" s="52" t="s">
        <v>25</v>
      </c>
      <c r="B15" s="120" t="s">
        <v>26</v>
      </c>
      <c r="C15" s="121"/>
      <c r="D15" s="121"/>
      <c r="E15" s="122"/>
    </row>
    <row r="16" spans="1:5" s="3" customFormat="1" ht="66.75" customHeight="1">
      <c r="A16" s="53"/>
      <c r="B16" s="52" t="s">
        <v>89</v>
      </c>
      <c r="C16" s="70">
        <v>1468</v>
      </c>
      <c r="D16" s="70">
        <v>1527</v>
      </c>
      <c r="E16" s="70">
        <v>1539</v>
      </c>
    </row>
    <row r="17" spans="2:5" ht="22.5" customHeight="1">
      <c r="B17" s="78"/>
      <c r="C17" s="78"/>
      <c r="D17" s="2"/>
      <c r="E17" s="2"/>
    </row>
    <row r="18" spans="2:5" ht="17.25" customHeight="1">
      <c r="B18" s="46"/>
      <c r="C18" s="46"/>
      <c r="D18" s="46"/>
      <c r="E18" s="46"/>
    </row>
    <row r="19" spans="2:5" ht="15.75" customHeight="1"/>
    <row r="20" spans="2:5" ht="12.95" customHeight="1"/>
    <row r="23" spans="2:5" ht="70.5" customHeight="1"/>
    <row r="24" spans="2:5" ht="53.25" customHeight="1"/>
  </sheetData>
  <mergeCells count="6">
    <mergeCell ref="B15:E15"/>
    <mergeCell ref="B11:E11"/>
    <mergeCell ref="A3:E3"/>
    <mergeCell ref="A4:E4"/>
    <mergeCell ref="A5:E5"/>
    <mergeCell ref="B13:E13"/>
  </mergeCells>
  <phoneticPr fontId="7" type="noConversion"/>
  <pageMargins left="0.94488188976377963" right="0.27559055118110237" top="0.78740157480314965" bottom="0.39370078740157483" header="0.51181102362204722" footer="0.51181102362204722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opLeftCell="A13" workbookViewId="0">
      <selection activeCell="C23" sqref="C23"/>
    </sheetView>
  </sheetViews>
  <sheetFormatPr defaultColWidth="9.28515625" defaultRowHeight="18.75"/>
  <cols>
    <col min="1" max="1" width="46.28515625" style="62" customWidth="1"/>
    <col min="2" max="2" width="11.42578125" style="62" customWidth="1"/>
    <col min="3" max="3" width="13.140625" style="63" customWidth="1"/>
    <col min="4" max="4" width="14.28515625" style="63" customWidth="1"/>
    <col min="5" max="5" width="16.7109375" style="63" customWidth="1"/>
    <col min="6" max="6" width="11.7109375" style="63" customWidth="1"/>
    <col min="7" max="7" width="17" style="63" customWidth="1"/>
    <col min="8" max="16384" width="9.28515625" style="64"/>
  </cols>
  <sheetData>
    <row r="1" spans="1:7" ht="27.75" customHeight="1">
      <c r="F1" s="125" t="s">
        <v>75</v>
      </c>
      <c r="G1" s="125"/>
    </row>
    <row r="2" spans="1:7" ht="26.25" customHeight="1">
      <c r="A2" s="124" t="s">
        <v>14</v>
      </c>
      <c r="B2" s="124"/>
      <c r="C2" s="124"/>
      <c r="D2" s="124"/>
      <c r="E2" s="124"/>
      <c r="F2" s="124"/>
      <c r="G2" s="124"/>
    </row>
    <row r="3" spans="1:7" ht="26.25" customHeight="1">
      <c r="A3" s="124" t="s">
        <v>46</v>
      </c>
      <c r="B3" s="124"/>
      <c r="C3" s="124"/>
      <c r="D3" s="124"/>
      <c r="E3" s="124"/>
      <c r="F3" s="124"/>
      <c r="G3" s="124"/>
    </row>
    <row r="4" spans="1:7" s="29" customFormat="1" ht="25.5" customHeight="1">
      <c r="A4" s="112" t="s">
        <v>82</v>
      </c>
      <c r="B4" s="112"/>
      <c r="C4" s="112"/>
      <c r="D4" s="112"/>
      <c r="E4" s="112"/>
      <c r="F4" s="112"/>
      <c r="G4" s="112"/>
    </row>
    <row r="5" spans="1:7" ht="13.5" customHeight="1">
      <c r="A5" s="65"/>
      <c r="B5" s="65"/>
      <c r="C5" s="66"/>
      <c r="D5" s="66"/>
      <c r="E5" s="66"/>
      <c r="F5" s="66"/>
      <c r="G5" s="66" t="s">
        <v>29</v>
      </c>
    </row>
    <row r="6" spans="1:7" s="8" customFormat="1" ht="26.25" customHeight="1">
      <c r="A6" s="128" t="s">
        <v>30</v>
      </c>
      <c r="B6" s="126" t="s">
        <v>31</v>
      </c>
      <c r="C6" s="131"/>
      <c r="D6" s="131"/>
      <c r="E6" s="131"/>
      <c r="F6" s="127"/>
      <c r="G6" s="132" t="s">
        <v>63</v>
      </c>
    </row>
    <row r="7" spans="1:7" s="8" customFormat="1" ht="40.5" customHeight="1">
      <c r="A7" s="129"/>
      <c r="B7" s="135" t="s">
        <v>32</v>
      </c>
      <c r="C7" s="135"/>
      <c r="D7" s="135" t="s">
        <v>33</v>
      </c>
      <c r="E7" s="135"/>
      <c r="F7" s="135"/>
      <c r="G7" s="133"/>
    </row>
    <row r="8" spans="1:7" s="8" customFormat="1" ht="22.5" customHeight="1">
      <c r="A8" s="129"/>
      <c r="B8" s="136" t="s">
        <v>34</v>
      </c>
      <c r="C8" s="135" t="s">
        <v>64</v>
      </c>
      <c r="D8" s="132" t="s">
        <v>13</v>
      </c>
      <c r="E8" s="126" t="s">
        <v>22</v>
      </c>
      <c r="F8" s="127"/>
      <c r="G8" s="133"/>
    </row>
    <row r="9" spans="1:7" s="8" customFormat="1" ht="77.25" customHeight="1">
      <c r="A9" s="130"/>
      <c r="B9" s="136"/>
      <c r="C9" s="135"/>
      <c r="D9" s="134"/>
      <c r="E9" s="79" t="s">
        <v>35</v>
      </c>
      <c r="F9" s="79" t="s">
        <v>36</v>
      </c>
      <c r="G9" s="134"/>
    </row>
    <row r="10" spans="1:7" s="8" customFormat="1" ht="16.5" customHeight="1">
      <c r="A10" s="80">
        <v>1</v>
      </c>
      <c r="B10" s="80">
        <v>2</v>
      </c>
      <c r="C10" s="80">
        <v>3</v>
      </c>
      <c r="D10" s="80">
        <v>4</v>
      </c>
      <c r="E10" s="80">
        <v>5</v>
      </c>
      <c r="F10" s="80">
        <v>6</v>
      </c>
      <c r="G10" s="80">
        <v>7</v>
      </c>
    </row>
    <row r="11" spans="1:7" s="84" customFormat="1" ht="30" customHeight="1">
      <c r="A11" s="81" t="s">
        <v>90</v>
      </c>
      <c r="B11" s="82"/>
      <c r="C11" s="82"/>
      <c r="D11" s="82">
        <f>SUM(D12:D20)</f>
        <v>12428.599999999999</v>
      </c>
      <c r="E11" s="82">
        <f>SUM(E12:E20)</f>
        <v>6214.2999999999993</v>
      </c>
      <c r="F11" s="82">
        <f>SUM(F12:F20)</f>
        <v>6214.2999999999993</v>
      </c>
      <c r="G11" s="83">
        <f>SUM(G12:G20)</f>
        <v>0</v>
      </c>
    </row>
    <row r="12" spans="1:7" s="89" customFormat="1" ht="30.75" customHeight="1">
      <c r="A12" s="85" t="s">
        <v>37</v>
      </c>
      <c r="B12" s="86"/>
      <c r="C12" s="86"/>
      <c r="D12" s="87">
        <f t="shared" ref="D12:D20" si="0">SUM(E12:F12)</f>
        <v>6788</v>
      </c>
      <c r="E12" s="87">
        <v>3394</v>
      </c>
      <c r="F12" s="87">
        <v>3394</v>
      </c>
      <c r="G12" s="88"/>
    </row>
    <row r="13" spans="1:7" s="94" customFormat="1" ht="23.25" customHeight="1">
      <c r="A13" s="90" t="s">
        <v>38</v>
      </c>
      <c r="B13" s="91"/>
      <c r="C13" s="91"/>
      <c r="D13" s="92">
        <f t="shared" si="0"/>
        <v>5346</v>
      </c>
      <c r="E13" s="92">
        <v>2673</v>
      </c>
      <c r="F13" s="92">
        <v>2673</v>
      </c>
      <c r="G13" s="93"/>
    </row>
    <row r="14" spans="1:7" s="94" customFormat="1" ht="23.25" customHeight="1">
      <c r="A14" s="90" t="s">
        <v>39</v>
      </c>
      <c r="B14" s="91"/>
      <c r="C14" s="91"/>
      <c r="D14" s="92">
        <f t="shared" si="0"/>
        <v>29</v>
      </c>
      <c r="E14" s="92">
        <v>14.5</v>
      </c>
      <c r="F14" s="92">
        <v>14.5</v>
      </c>
      <c r="G14" s="93"/>
    </row>
    <row r="15" spans="1:7" s="94" customFormat="1" ht="23.25" customHeight="1">
      <c r="A15" s="90" t="s">
        <v>40</v>
      </c>
      <c r="B15" s="91"/>
      <c r="C15" s="91"/>
      <c r="D15" s="92">
        <f t="shared" si="0"/>
        <v>34.4</v>
      </c>
      <c r="E15" s="92">
        <v>17.2</v>
      </c>
      <c r="F15" s="92">
        <v>17.2</v>
      </c>
      <c r="G15" s="93"/>
    </row>
    <row r="16" spans="1:7" s="94" customFormat="1" ht="23.25" customHeight="1">
      <c r="A16" s="90" t="s">
        <v>41</v>
      </c>
      <c r="B16" s="91"/>
      <c r="C16" s="91"/>
      <c r="D16" s="92">
        <f t="shared" si="0"/>
        <v>102</v>
      </c>
      <c r="E16" s="92">
        <v>51</v>
      </c>
      <c r="F16" s="92">
        <v>51</v>
      </c>
      <c r="G16" s="93"/>
    </row>
    <row r="17" spans="1:7" s="94" customFormat="1" ht="23.25" customHeight="1">
      <c r="A17" s="90" t="s">
        <v>42</v>
      </c>
      <c r="B17" s="91"/>
      <c r="C17" s="91"/>
      <c r="D17" s="93">
        <f t="shared" si="0"/>
        <v>4.5999999999999996</v>
      </c>
      <c r="E17" s="93">
        <v>2.2999999999999998</v>
      </c>
      <c r="F17" s="93">
        <v>2.2999999999999998</v>
      </c>
      <c r="G17" s="93"/>
    </row>
    <row r="18" spans="1:7" s="94" customFormat="1" ht="23.25" customHeight="1">
      <c r="A18" s="90" t="s">
        <v>43</v>
      </c>
      <c r="B18" s="91"/>
      <c r="C18" s="91"/>
      <c r="D18" s="93">
        <f t="shared" si="0"/>
        <v>4.8</v>
      </c>
      <c r="E18" s="93">
        <v>2.4</v>
      </c>
      <c r="F18" s="93">
        <v>2.4</v>
      </c>
      <c r="G18" s="93"/>
    </row>
    <row r="19" spans="1:7" s="94" customFormat="1" ht="23.25" customHeight="1">
      <c r="A19" s="90" t="s">
        <v>44</v>
      </c>
      <c r="B19" s="91"/>
      <c r="C19" s="91"/>
      <c r="D19" s="93">
        <f t="shared" si="0"/>
        <v>30.4</v>
      </c>
      <c r="E19" s="93">
        <v>15.2</v>
      </c>
      <c r="F19" s="93">
        <v>15.2</v>
      </c>
      <c r="G19" s="93"/>
    </row>
    <row r="20" spans="1:7" s="94" customFormat="1" ht="23.25" customHeight="1">
      <c r="A20" s="90" t="s">
        <v>45</v>
      </c>
      <c r="B20" s="91"/>
      <c r="C20" s="91"/>
      <c r="D20" s="92">
        <f t="shared" si="0"/>
        <v>89.4</v>
      </c>
      <c r="E20" s="92">
        <v>44.7</v>
      </c>
      <c r="F20" s="92">
        <v>44.7</v>
      </c>
      <c r="G20" s="93"/>
    </row>
    <row r="21" spans="1:7" s="96" customFormat="1" ht="30.75" customHeight="1">
      <c r="A21" s="81" t="s">
        <v>91</v>
      </c>
      <c r="B21" s="95"/>
      <c r="C21" s="82"/>
      <c r="D21" s="82">
        <f>SUM(D22:D30)</f>
        <v>12428.599999999999</v>
      </c>
      <c r="E21" s="82">
        <f>SUM(E22:E30)</f>
        <v>6214.2999999999993</v>
      </c>
      <c r="F21" s="82">
        <f>SUM(F22:F30)</f>
        <v>6214.2999999999993</v>
      </c>
      <c r="G21" s="82">
        <f>SUM(G22:G30)</f>
        <v>0</v>
      </c>
    </row>
    <row r="22" spans="1:7" s="89" customFormat="1" ht="30.75" customHeight="1">
      <c r="A22" s="85" t="s">
        <v>37</v>
      </c>
      <c r="B22" s="86"/>
      <c r="C22" s="86"/>
      <c r="D22" s="87">
        <f t="shared" ref="D22:D30" si="1">SUM(E22:F22)</f>
        <v>6788</v>
      </c>
      <c r="E22" s="87">
        <v>3394</v>
      </c>
      <c r="F22" s="87">
        <v>3394</v>
      </c>
      <c r="G22" s="88"/>
    </row>
    <row r="23" spans="1:7" s="94" customFormat="1" ht="23.25" customHeight="1">
      <c r="A23" s="90" t="s">
        <v>38</v>
      </c>
      <c r="B23" s="91"/>
      <c r="C23" s="91"/>
      <c r="D23" s="92">
        <f t="shared" si="1"/>
        <v>5346</v>
      </c>
      <c r="E23" s="92">
        <v>2673</v>
      </c>
      <c r="F23" s="92">
        <v>2673</v>
      </c>
      <c r="G23" s="93"/>
    </row>
    <row r="24" spans="1:7" s="94" customFormat="1" ht="23.25" customHeight="1">
      <c r="A24" s="90" t="s">
        <v>39</v>
      </c>
      <c r="B24" s="91"/>
      <c r="C24" s="91"/>
      <c r="D24" s="92">
        <f t="shared" si="1"/>
        <v>29</v>
      </c>
      <c r="E24" s="92">
        <v>14.5</v>
      </c>
      <c r="F24" s="92">
        <v>14.5</v>
      </c>
      <c r="G24" s="93"/>
    </row>
    <row r="25" spans="1:7" s="94" customFormat="1" ht="23.25" customHeight="1">
      <c r="A25" s="90" t="s">
        <v>40</v>
      </c>
      <c r="B25" s="91"/>
      <c r="C25" s="91"/>
      <c r="D25" s="92">
        <f t="shared" si="1"/>
        <v>34.4</v>
      </c>
      <c r="E25" s="92">
        <v>17.2</v>
      </c>
      <c r="F25" s="92">
        <v>17.2</v>
      </c>
      <c r="G25" s="93"/>
    </row>
    <row r="26" spans="1:7" s="94" customFormat="1" ht="23.25" customHeight="1">
      <c r="A26" s="90" t="s">
        <v>41</v>
      </c>
      <c r="B26" s="91"/>
      <c r="C26" s="91"/>
      <c r="D26" s="92">
        <f t="shared" si="1"/>
        <v>102</v>
      </c>
      <c r="E26" s="92">
        <v>51</v>
      </c>
      <c r="F26" s="92">
        <v>51</v>
      </c>
      <c r="G26" s="93"/>
    </row>
    <row r="27" spans="1:7" s="94" customFormat="1" ht="23.25" customHeight="1">
      <c r="A27" s="90" t="s">
        <v>42</v>
      </c>
      <c r="B27" s="91"/>
      <c r="C27" s="91"/>
      <c r="D27" s="93">
        <f t="shared" si="1"/>
        <v>4.5999999999999996</v>
      </c>
      <c r="E27" s="93">
        <v>2.2999999999999998</v>
      </c>
      <c r="F27" s="93">
        <v>2.2999999999999998</v>
      </c>
      <c r="G27" s="93"/>
    </row>
    <row r="28" spans="1:7" s="94" customFormat="1" ht="23.25" customHeight="1">
      <c r="A28" s="90" t="s">
        <v>43</v>
      </c>
      <c r="B28" s="91"/>
      <c r="C28" s="91"/>
      <c r="D28" s="93">
        <f t="shared" si="1"/>
        <v>4.8</v>
      </c>
      <c r="E28" s="93">
        <v>2.4</v>
      </c>
      <c r="F28" s="93">
        <v>2.4</v>
      </c>
      <c r="G28" s="93"/>
    </row>
    <row r="29" spans="1:7" s="94" customFormat="1" ht="23.25" customHeight="1">
      <c r="A29" s="90" t="s">
        <v>44</v>
      </c>
      <c r="B29" s="91"/>
      <c r="C29" s="91"/>
      <c r="D29" s="93">
        <f t="shared" si="1"/>
        <v>30.4</v>
      </c>
      <c r="E29" s="93">
        <v>15.2</v>
      </c>
      <c r="F29" s="93">
        <v>15.2</v>
      </c>
      <c r="G29" s="93"/>
    </row>
    <row r="30" spans="1:7" s="94" customFormat="1" ht="23.25" customHeight="1">
      <c r="A30" s="90" t="s">
        <v>45</v>
      </c>
      <c r="B30" s="91"/>
      <c r="C30" s="91"/>
      <c r="D30" s="92">
        <f t="shared" si="1"/>
        <v>89.4</v>
      </c>
      <c r="E30" s="92">
        <v>44.7</v>
      </c>
      <c r="F30" s="92">
        <v>44.7</v>
      </c>
      <c r="G30" s="93"/>
    </row>
    <row r="31" spans="1:7" s="96" customFormat="1" ht="27.75" customHeight="1">
      <c r="A31" s="81" t="s">
        <v>92</v>
      </c>
      <c r="B31" s="95"/>
      <c r="C31" s="82"/>
      <c r="D31" s="82">
        <f>SUM(D32:D40)</f>
        <v>12428.599999999999</v>
      </c>
      <c r="E31" s="82">
        <f>SUM(E32:E40)</f>
        <v>6214.2999999999993</v>
      </c>
      <c r="F31" s="82">
        <f>SUM(F32:F40)</f>
        <v>6214.2999999999993</v>
      </c>
      <c r="G31" s="82">
        <f>SUM(G32:G40)</f>
        <v>0</v>
      </c>
    </row>
    <row r="32" spans="1:7" s="89" customFormat="1" ht="30.75" customHeight="1">
      <c r="A32" s="85" t="s">
        <v>37</v>
      </c>
      <c r="B32" s="86"/>
      <c r="C32" s="86"/>
      <c r="D32" s="87">
        <f t="shared" ref="D32:D40" si="2">SUM(E32:F32)</f>
        <v>6788</v>
      </c>
      <c r="E32" s="87">
        <v>3394</v>
      </c>
      <c r="F32" s="87">
        <v>3394</v>
      </c>
      <c r="G32" s="88"/>
    </row>
    <row r="33" spans="1:7" s="94" customFormat="1" ht="23.25" customHeight="1">
      <c r="A33" s="90" t="s">
        <v>38</v>
      </c>
      <c r="B33" s="91"/>
      <c r="C33" s="91"/>
      <c r="D33" s="92">
        <f t="shared" si="2"/>
        <v>5346</v>
      </c>
      <c r="E33" s="92">
        <v>2673</v>
      </c>
      <c r="F33" s="92">
        <v>2673</v>
      </c>
      <c r="G33" s="93"/>
    </row>
    <row r="34" spans="1:7" s="94" customFormat="1" ht="23.25" customHeight="1">
      <c r="A34" s="90" t="s">
        <v>39</v>
      </c>
      <c r="B34" s="91"/>
      <c r="C34" s="91"/>
      <c r="D34" s="92">
        <f t="shared" si="2"/>
        <v>29</v>
      </c>
      <c r="E34" s="92">
        <v>14.5</v>
      </c>
      <c r="F34" s="92">
        <v>14.5</v>
      </c>
      <c r="G34" s="93"/>
    </row>
    <row r="35" spans="1:7" s="94" customFormat="1" ht="23.25" customHeight="1">
      <c r="A35" s="90" t="s">
        <v>40</v>
      </c>
      <c r="B35" s="91"/>
      <c r="C35" s="91"/>
      <c r="D35" s="92">
        <f t="shared" si="2"/>
        <v>34.4</v>
      </c>
      <c r="E35" s="92">
        <v>17.2</v>
      </c>
      <c r="F35" s="92">
        <v>17.2</v>
      </c>
      <c r="G35" s="93"/>
    </row>
    <row r="36" spans="1:7" s="94" customFormat="1" ht="23.25" customHeight="1">
      <c r="A36" s="90" t="s">
        <v>41</v>
      </c>
      <c r="B36" s="91"/>
      <c r="C36" s="91"/>
      <c r="D36" s="92">
        <f t="shared" si="2"/>
        <v>102</v>
      </c>
      <c r="E36" s="92">
        <v>51</v>
      </c>
      <c r="F36" s="92">
        <v>51</v>
      </c>
      <c r="G36" s="93"/>
    </row>
    <row r="37" spans="1:7" s="94" customFormat="1" ht="23.25" customHeight="1">
      <c r="A37" s="90" t="s">
        <v>42</v>
      </c>
      <c r="B37" s="91"/>
      <c r="C37" s="91"/>
      <c r="D37" s="93">
        <f t="shared" si="2"/>
        <v>4.5999999999999996</v>
      </c>
      <c r="E37" s="93">
        <v>2.2999999999999998</v>
      </c>
      <c r="F37" s="93">
        <v>2.2999999999999998</v>
      </c>
      <c r="G37" s="93"/>
    </row>
    <row r="38" spans="1:7" s="94" customFormat="1" ht="23.25" customHeight="1">
      <c r="A38" s="90" t="s">
        <v>43</v>
      </c>
      <c r="B38" s="91"/>
      <c r="C38" s="91"/>
      <c r="D38" s="93">
        <f t="shared" si="2"/>
        <v>4.8</v>
      </c>
      <c r="E38" s="93">
        <v>2.4</v>
      </c>
      <c r="F38" s="93">
        <v>2.4</v>
      </c>
      <c r="G38" s="93"/>
    </row>
    <row r="39" spans="1:7" s="94" customFormat="1" ht="23.25" customHeight="1">
      <c r="A39" s="90" t="s">
        <v>44</v>
      </c>
      <c r="B39" s="91"/>
      <c r="C39" s="91"/>
      <c r="D39" s="93">
        <f t="shared" si="2"/>
        <v>30.4</v>
      </c>
      <c r="E39" s="93">
        <v>15.2</v>
      </c>
      <c r="F39" s="93">
        <v>15.2</v>
      </c>
      <c r="G39" s="93"/>
    </row>
    <row r="40" spans="1:7" s="94" customFormat="1" ht="23.25" customHeight="1">
      <c r="A40" s="90" t="s">
        <v>45</v>
      </c>
      <c r="B40" s="91"/>
      <c r="C40" s="91"/>
      <c r="D40" s="92">
        <f t="shared" si="2"/>
        <v>89.4</v>
      </c>
      <c r="E40" s="92">
        <v>44.7</v>
      </c>
      <c r="F40" s="92">
        <v>44.7</v>
      </c>
      <c r="G40" s="93"/>
    </row>
  </sheetData>
  <mergeCells count="13">
    <mergeCell ref="A3:G3"/>
    <mergeCell ref="F1:G1"/>
    <mergeCell ref="E8:F8"/>
    <mergeCell ref="A2:G2"/>
    <mergeCell ref="A4:G4"/>
    <mergeCell ref="A6:A9"/>
    <mergeCell ref="B6:F6"/>
    <mergeCell ref="G6:G9"/>
    <mergeCell ref="B7:C7"/>
    <mergeCell ref="D7:F7"/>
    <mergeCell ref="B8:B9"/>
    <mergeCell ref="C8:C9"/>
    <mergeCell ref="D8:D9"/>
  </mergeCells>
  <pageMargins left="0.9055118110236221" right="0.31496062992125984" top="0.74803149606299213" bottom="0.74803149606299213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workbookViewId="0">
      <selection activeCell="N16" sqref="N16"/>
    </sheetView>
  </sheetViews>
  <sheetFormatPr defaultRowHeight="18"/>
  <cols>
    <col min="1" max="1" width="15.85546875" style="67" customWidth="1"/>
    <col min="2" max="2" width="9.42578125" style="67" customWidth="1"/>
    <col min="3" max="3" width="8.28515625" style="67" customWidth="1"/>
    <col min="4" max="4" width="9.85546875" style="67" customWidth="1"/>
    <col min="5" max="5" width="10.42578125" style="67" customWidth="1"/>
    <col min="6" max="6" width="2.85546875" style="67" hidden="1" customWidth="1"/>
    <col min="7" max="7" width="9.7109375" style="67" customWidth="1"/>
    <col min="8" max="8" width="8.28515625" style="67" customWidth="1"/>
    <col min="9" max="9" width="9.5703125" style="67" customWidth="1"/>
    <col min="10" max="10" width="10" style="67" customWidth="1"/>
    <col min="11" max="11" width="8.85546875" style="67" customWidth="1"/>
    <col min="12" max="16384" width="9.140625" style="67"/>
  </cols>
  <sheetData>
    <row r="1" spans="1:14">
      <c r="J1" s="147" t="s">
        <v>76</v>
      </c>
      <c r="K1" s="147"/>
    </row>
    <row r="3" spans="1:14" ht="20.25" customHeight="1">
      <c r="A3" s="148" t="s">
        <v>9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</row>
    <row r="4" spans="1:14" ht="18" customHeight="1">
      <c r="A4" s="149" t="s">
        <v>105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</row>
    <row r="5" spans="1:14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</row>
    <row r="6" spans="1:14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</row>
    <row r="7" spans="1:14" ht="18" customHeight="1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9.5" customHeight="1">
      <c r="A8" s="150" t="s">
        <v>93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9.5" customHeight="1">
      <c r="A9" s="113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68"/>
    </row>
    <row r="10" spans="1:14" s="97" customFormat="1" ht="12.75" customHeight="1">
      <c r="A10" s="143" t="s">
        <v>65</v>
      </c>
      <c r="B10" s="139" t="s">
        <v>94</v>
      </c>
      <c r="C10" s="139"/>
      <c r="D10" s="139"/>
      <c r="E10" s="139"/>
      <c r="F10" s="139"/>
      <c r="G10" s="139" t="s">
        <v>95</v>
      </c>
      <c r="H10" s="139"/>
      <c r="I10" s="139"/>
      <c r="J10" s="139"/>
      <c r="K10" s="139" t="s">
        <v>96</v>
      </c>
      <c r="L10" s="139" t="s">
        <v>97</v>
      </c>
      <c r="M10" s="139" t="s">
        <v>98</v>
      </c>
      <c r="N10" s="139" t="s">
        <v>99</v>
      </c>
    </row>
    <row r="11" spans="1:14" s="97" customFormat="1" ht="19.5" customHeight="1">
      <c r="A11" s="144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</row>
    <row r="12" spans="1:14" s="97" customFormat="1" ht="24.75" customHeight="1">
      <c r="A12" s="144"/>
      <c r="B12" s="140" t="s">
        <v>48</v>
      </c>
      <c r="C12" s="141"/>
      <c r="D12" s="142"/>
      <c r="E12" s="143" t="s">
        <v>49</v>
      </c>
      <c r="F12" s="98"/>
      <c r="G12" s="140" t="s">
        <v>48</v>
      </c>
      <c r="H12" s="141"/>
      <c r="I12" s="142"/>
      <c r="J12" s="143" t="s">
        <v>49</v>
      </c>
      <c r="K12" s="139"/>
      <c r="L12" s="139"/>
      <c r="M12" s="139"/>
      <c r="N12" s="139"/>
    </row>
    <row r="13" spans="1:14" s="97" customFormat="1" ht="21.75" customHeight="1">
      <c r="A13" s="144"/>
      <c r="B13" s="146" t="s">
        <v>50</v>
      </c>
      <c r="C13" s="146"/>
      <c r="D13" s="143" t="s">
        <v>51</v>
      </c>
      <c r="E13" s="144"/>
      <c r="F13" s="108"/>
      <c r="G13" s="146" t="s">
        <v>50</v>
      </c>
      <c r="H13" s="146"/>
      <c r="I13" s="143" t="s">
        <v>51</v>
      </c>
      <c r="J13" s="144"/>
      <c r="K13" s="139"/>
      <c r="L13" s="139"/>
      <c r="M13" s="139"/>
      <c r="N13" s="139"/>
    </row>
    <row r="14" spans="1:14" s="97" customFormat="1" ht="57" customHeight="1">
      <c r="A14" s="145"/>
      <c r="B14" s="108" t="s">
        <v>52</v>
      </c>
      <c r="C14" s="107" t="s">
        <v>53</v>
      </c>
      <c r="D14" s="145"/>
      <c r="E14" s="145"/>
      <c r="F14" s="108"/>
      <c r="G14" s="108" t="s">
        <v>52</v>
      </c>
      <c r="H14" s="107" t="s">
        <v>53</v>
      </c>
      <c r="I14" s="145"/>
      <c r="J14" s="145"/>
      <c r="K14" s="139"/>
      <c r="L14" s="139"/>
      <c r="M14" s="139"/>
      <c r="N14" s="139"/>
    </row>
    <row r="15" spans="1:14" s="97" customFormat="1" ht="19.5" customHeight="1">
      <c r="A15" s="101">
        <v>1</v>
      </c>
      <c r="B15" s="101">
        <v>2</v>
      </c>
      <c r="C15" s="101">
        <v>3</v>
      </c>
      <c r="D15" s="101">
        <v>4</v>
      </c>
      <c r="E15" s="101">
        <v>5</v>
      </c>
      <c r="F15" s="101"/>
      <c r="G15" s="101">
        <v>6</v>
      </c>
      <c r="H15" s="101">
        <v>7</v>
      </c>
      <c r="I15" s="101">
        <v>8</v>
      </c>
      <c r="J15" s="101">
        <v>9</v>
      </c>
      <c r="K15" s="101">
        <v>10</v>
      </c>
      <c r="L15" s="101">
        <v>11</v>
      </c>
      <c r="M15" s="101">
        <v>12</v>
      </c>
      <c r="N15" s="101">
        <v>13</v>
      </c>
    </row>
    <row r="16" spans="1:14" s="97" customFormat="1" ht="36" customHeight="1">
      <c r="A16" s="103" t="s">
        <v>66</v>
      </c>
      <c r="B16" s="102">
        <v>14</v>
      </c>
      <c r="C16" s="102">
        <v>0</v>
      </c>
      <c r="D16" s="102">
        <v>0</v>
      </c>
      <c r="E16" s="102">
        <v>0</v>
      </c>
      <c r="F16" s="102"/>
      <c r="G16" s="102">
        <v>14</v>
      </c>
      <c r="H16" s="102">
        <v>0</v>
      </c>
      <c r="I16" s="102">
        <v>0</v>
      </c>
      <c r="J16" s="111" t="s">
        <v>106</v>
      </c>
      <c r="K16" s="102"/>
      <c r="L16" s="102">
        <v>637</v>
      </c>
      <c r="M16" s="102">
        <v>637</v>
      </c>
      <c r="N16" s="102">
        <v>637</v>
      </c>
    </row>
    <row r="19" spans="1:14" ht="33" customHeight="1">
      <c r="A19" s="137" t="s">
        <v>107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</row>
  </sheetData>
  <mergeCells count="21">
    <mergeCell ref="J1:K1"/>
    <mergeCell ref="A3:N3"/>
    <mergeCell ref="A4:N7"/>
    <mergeCell ref="A8:N8"/>
    <mergeCell ref="A9:K9"/>
    <mergeCell ref="A19:N19"/>
    <mergeCell ref="M10:M14"/>
    <mergeCell ref="N10:N14"/>
    <mergeCell ref="B12:D12"/>
    <mergeCell ref="E12:E14"/>
    <mergeCell ref="G12:I12"/>
    <mergeCell ref="J12:J14"/>
    <mergeCell ref="B13:C13"/>
    <mergeCell ref="D13:D14"/>
    <mergeCell ref="G13:H13"/>
    <mergeCell ref="I13:I14"/>
    <mergeCell ref="A10:A14"/>
    <mergeCell ref="B10:F11"/>
    <mergeCell ref="G10:J11"/>
    <mergeCell ref="K10:K14"/>
    <mergeCell ref="L10:L14"/>
  </mergeCells>
  <pageMargins left="0.9055118110236221" right="0.31496062992125984" top="0.74803149606299213" bottom="0.74803149606299213" header="0.31496062992125984" footer="0.31496062992125984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"/>
  <sheetViews>
    <sheetView workbookViewId="0">
      <selection activeCell="E21" sqref="E21"/>
    </sheetView>
  </sheetViews>
  <sheetFormatPr defaultRowHeight="18"/>
  <cols>
    <col min="1" max="1" width="14.28515625" style="67" customWidth="1"/>
    <col min="2" max="2" width="9.42578125" style="67" customWidth="1"/>
    <col min="3" max="3" width="8.28515625" style="67" customWidth="1"/>
    <col min="4" max="4" width="9.85546875" style="67" customWidth="1"/>
    <col min="5" max="5" width="10.42578125" style="67" customWidth="1"/>
    <col min="6" max="6" width="2.85546875" style="67" hidden="1" customWidth="1"/>
    <col min="7" max="7" width="9.7109375" style="67" customWidth="1"/>
    <col min="8" max="8" width="8.28515625" style="67" customWidth="1"/>
    <col min="9" max="9" width="9.5703125" style="67" customWidth="1"/>
    <col min="10" max="10" width="10" style="67" customWidth="1"/>
    <col min="11" max="11" width="8.85546875" style="67" customWidth="1"/>
    <col min="12" max="16384" width="9.140625" style="67"/>
  </cols>
  <sheetData>
    <row r="1" spans="1:14">
      <c r="J1" s="147" t="s">
        <v>108</v>
      </c>
      <c r="K1" s="147"/>
    </row>
    <row r="3" spans="1:14" ht="20.25" customHeight="1">
      <c r="A3" s="148" t="s">
        <v>9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</row>
    <row r="4" spans="1:14" ht="18" customHeight="1">
      <c r="A4" s="149" t="s">
        <v>47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</row>
    <row r="5" spans="1:14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</row>
    <row r="6" spans="1:14">
      <c r="A6" s="149"/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</row>
    <row r="7" spans="1:14" ht="18" customHeight="1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</row>
    <row r="8" spans="1:14" ht="19.5" customHeight="1">
      <c r="A8" s="150" t="s">
        <v>93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</row>
    <row r="9" spans="1:14" ht="19.5" customHeight="1">
      <c r="A9" s="113"/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68"/>
    </row>
    <row r="10" spans="1:14" s="97" customFormat="1" ht="12.75" customHeight="1">
      <c r="A10" s="143" t="s">
        <v>65</v>
      </c>
      <c r="B10" s="139" t="s">
        <v>94</v>
      </c>
      <c r="C10" s="139"/>
      <c r="D10" s="139"/>
      <c r="E10" s="139"/>
      <c r="F10" s="139"/>
      <c r="G10" s="139" t="s">
        <v>95</v>
      </c>
      <c r="H10" s="139"/>
      <c r="I10" s="139"/>
      <c r="J10" s="139"/>
      <c r="K10" s="139" t="s">
        <v>96</v>
      </c>
      <c r="L10" s="139" t="s">
        <v>97</v>
      </c>
      <c r="M10" s="139" t="s">
        <v>98</v>
      </c>
      <c r="N10" s="139" t="s">
        <v>99</v>
      </c>
    </row>
    <row r="11" spans="1:14" s="97" customFormat="1" ht="19.5" customHeight="1">
      <c r="A11" s="144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</row>
    <row r="12" spans="1:14" s="97" customFormat="1" ht="24.75" customHeight="1">
      <c r="A12" s="144"/>
      <c r="B12" s="140" t="s">
        <v>48</v>
      </c>
      <c r="C12" s="141"/>
      <c r="D12" s="142"/>
      <c r="E12" s="143" t="s">
        <v>49</v>
      </c>
      <c r="F12" s="98"/>
      <c r="G12" s="140" t="s">
        <v>48</v>
      </c>
      <c r="H12" s="141"/>
      <c r="I12" s="142"/>
      <c r="J12" s="143" t="s">
        <v>49</v>
      </c>
      <c r="K12" s="139"/>
      <c r="L12" s="139"/>
      <c r="M12" s="139"/>
      <c r="N12" s="139"/>
    </row>
    <row r="13" spans="1:14" s="97" customFormat="1" ht="21.75" customHeight="1">
      <c r="A13" s="144"/>
      <c r="B13" s="146" t="s">
        <v>50</v>
      </c>
      <c r="C13" s="146"/>
      <c r="D13" s="143" t="s">
        <v>51</v>
      </c>
      <c r="E13" s="144"/>
      <c r="F13" s="99"/>
      <c r="G13" s="146" t="s">
        <v>50</v>
      </c>
      <c r="H13" s="146"/>
      <c r="I13" s="143" t="s">
        <v>51</v>
      </c>
      <c r="J13" s="144"/>
      <c r="K13" s="139"/>
      <c r="L13" s="139"/>
      <c r="M13" s="139"/>
      <c r="N13" s="139"/>
    </row>
    <row r="14" spans="1:14" s="97" customFormat="1" ht="57" customHeight="1">
      <c r="A14" s="145"/>
      <c r="B14" s="99" t="s">
        <v>52</v>
      </c>
      <c r="C14" s="100" t="s">
        <v>53</v>
      </c>
      <c r="D14" s="145"/>
      <c r="E14" s="145"/>
      <c r="F14" s="99"/>
      <c r="G14" s="99" t="s">
        <v>52</v>
      </c>
      <c r="H14" s="100" t="s">
        <v>53</v>
      </c>
      <c r="I14" s="145"/>
      <c r="J14" s="145"/>
      <c r="K14" s="139"/>
      <c r="L14" s="139"/>
      <c r="M14" s="139"/>
      <c r="N14" s="139"/>
    </row>
    <row r="15" spans="1:14" s="97" customFormat="1" ht="19.5" customHeight="1">
      <c r="A15" s="101">
        <v>1</v>
      </c>
      <c r="B15" s="101">
        <v>2</v>
      </c>
      <c r="C15" s="101">
        <v>3</v>
      </c>
      <c r="D15" s="101">
        <v>4</v>
      </c>
      <c r="E15" s="101">
        <v>5</v>
      </c>
      <c r="F15" s="101"/>
      <c r="G15" s="101">
        <v>6</v>
      </c>
      <c r="H15" s="101">
        <v>7</v>
      </c>
      <c r="I15" s="101">
        <v>8</v>
      </c>
      <c r="J15" s="101">
        <v>9</v>
      </c>
      <c r="K15" s="101">
        <v>10</v>
      </c>
      <c r="L15" s="101">
        <v>11</v>
      </c>
      <c r="M15" s="101">
        <v>12</v>
      </c>
      <c r="N15" s="101">
        <v>13</v>
      </c>
    </row>
    <row r="16" spans="1:14" s="97" customFormat="1" ht="36" customHeight="1">
      <c r="A16" s="103" t="s">
        <v>66</v>
      </c>
      <c r="B16" s="102">
        <v>43</v>
      </c>
      <c r="C16" s="102">
        <v>0</v>
      </c>
      <c r="D16" s="102">
        <v>15</v>
      </c>
      <c r="E16" s="102">
        <v>3232.4</v>
      </c>
      <c r="F16" s="102"/>
      <c r="G16" s="102">
        <v>44</v>
      </c>
      <c r="H16" s="102">
        <v>0</v>
      </c>
      <c r="I16" s="102">
        <v>15</v>
      </c>
      <c r="J16" s="102">
        <v>2900</v>
      </c>
      <c r="K16" s="102"/>
      <c r="L16" s="102">
        <v>3000</v>
      </c>
      <c r="M16" s="102">
        <v>3000</v>
      </c>
      <c r="N16" s="102">
        <v>3000</v>
      </c>
    </row>
  </sheetData>
  <mergeCells count="20">
    <mergeCell ref="B13:C13"/>
    <mergeCell ref="D13:D14"/>
    <mergeCell ref="G13:H13"/>
    <mergeCell ref="I13:I14"/>
    <mergeCell ref="J1:K1"/>
    <mergeCell ref="L10:L14"/>
    <mergeCell ref="M10:M14"/>
    <mergeCell ref="N10:N14"/>
    <mergeCell ref="A4:N7"/>
    <mergeCell ref="A3:N3"/>
    <mergeCell ref="A8:N8"/>
    <mergeCell ref="A10:A14"/>
    <mergeCell ref="B10:F11"/>
    <mergeCell ref="G10:J11"/>
    <mergeCell ref="K10:K14"/>
    <mergeCell ref="A9:K9"/>
    <mergeCell ref="B12:D12"/>
    <mergeCell ref="E12:E14"/>
    <mergeCell ref="G12:I12"/>
    <mergeCell ref="J12:J14"/>
  </mergeCells>
  <pageMargins left="0.9055118110236221" right="0.31496062992125984" top="0.74803149606299213" bottom="0.7480314960629921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"/>
  <sheetViews>
    <sheetView workbookViewId="0">
      <selection activeCell="B9" sqref="B9"/>
    </sheetView>
  </sheetViews>
  <sheetFormatPr defaultColWidth="9.28515625" defaultRowHeight="12.75"/>
  <cols>
    <col min="1" max="1" width="26.7109375" style="6" customWidth="1"/>
    <col min="2" max="2" width="22.85546875" style="7" customWidth="1"/>
    <col min="3" max="3" width="21.85546875" style="7" customWidth="1"/>
    <col min="4" max="4" width="21.5703125" style="7" customWidth="1"/>
    <col min="5" max="5" width="21.42578125" style="7" customWidth="1"/>
    <col min="6" max="16384" width="9.28515625" style="8"/>
  </cols>
  <sheetData>
    <row r="1" spans="1:5" s="56" customFormat="1" ht="20.25" customHeight="1">
      <c r="A1" s="54"/>
      <c r="B1" s="55"/>
      <c r="C1" s="58"/>
      <c r="D1" s="58"/>
      <c r="E1" s="58" t="s">
        <v>109</v>
      </c>
    </row>
    <row r="2" spans="1:5" s="56" customFormat="1" ht="26.25" customHeight="1">
      <c r="A2" s="54"/>
      <c r="B2" s="55"/>
      <c r="C2" s="55"/>
      <c r="D2" s="55"/>
      <c r="E2" s="55"/>
    </row>
    <row r="3" spans="1:5" s="56" customFormat="1" ht="38.25" customHeight="1">
      <c r="A3" s="155" t="s">
        <v>14</v>
      </c>
      <c r="B3" s="155"/>
      <c r="C3" s="155"/>
      <c r="D3" s="155"/>
      <c r="E3" s="155"/>
    </row>
    <row r="4" spans="1:5" s="56" customFormat="1" ht="35.25" customHeight="1">
      <c r="A4" s="155" t="s">
        <v>27</v>
      </c>
      <c r="B4" s="155"/>
      <c r="C4" s="155"/>
      <c r="D4" s="155"/>
      <c r="E4" s="155"/>
    </row>
    <row r="5" spans="1:5" s="29" customFormat="1" ht="25.5" customHeight="1">
      <c r="A5" s="112" t="s">
        <v>100</v>
      </c>
      <c r="B5" s="112"/>
      <c r="C5" s="112"/>
      <c r="D5" s="112"/>
      <c r="E5" s="112"/>
    </row>
    <row r="6" spans="1:5" s="56" customFormat="1" ht="19.5" customHeight="1">
      <c r="A6" s="57"/>
      <c r="B6" s="58"/>
      <c r="C6" s="58"/>
      <c r="D6" s="58"/>
      <c r="E6" s="58" t="s">
        <v>2</v>
      </c>
    </row>
    <row r="7" spans="1:5" s="56" customFormat="1" ht="84.75" customHeight="1">
      <c r="A7" s="156" t="s">
        <v>101</v>
      </c>
      <c r="B7" s="153" t="s">
        <v>102</v>
      </c>
      <c r="C7" s="153" t="s">
        <v>67</v>
      </c>
      <c r="D7" s="153" t="s">
        <v>68</v>
      </c>
      <c r="E7" s="153" t="s">
        <v>69</v>
      </c>
    </row>
    <row r="8" spans="1:5" s="56" customFormat="1" ht="33.75" customHeight="1">
      <c r="A8" s="157"/>
      <c r="B8" s="154"/>
      <c r="C8" s="154"/>
      <c r="D8" s="154"/>
      <c r="E8" s="154"/>
    </row>
    <row r="9" spans="1:5" s="56" customFormat="1" ht="51.75" customHeight="1">
      <c r="A9" s="59">
        <v>1401.6</v>
      </c>
      <c r="B9" s="105">
        <v>1433.6</v>
      </c>
      <c r="C9" s="60">
        <v>1519.6</v>
      </c>
      <c r="D9" s="60">
        <v>1610.8</v>
      </c>
      <c r="E9" s="60">
        <v>1707.4</v>
      </c>
    </row>
    <row r="10" spans="1:5" s="56" customFormat="1" ht="15.75" customHeight="1">
      <c r="A10" s="152"/>
      <c r="B10" s="152"/>
      <c r="C10" s="61"/>
      <c r="D10" s="61"/>
      <c r="E10" s="61"/>
    </row>
    <row r="11" spans="1:5">
      <c r="A11" s="8"/>
    </row>
    <row r="12" spans="1:5">
      <c r="A12" s="8"/>
    </row>
    <row r="13" spans="1:5">
      <c r="A13" s="8"/>
    </row>
    <row r="14" spans="1:5">
      <c r="A14" s="8"/>
    </row>
    <row r="15" spans="1:5">
      <c r="A15" s="8"/>
    </row>
    <row r="16" spans="1:5">
      <c r="A16" s="8"/>
    </row>
    <row r="17" spans="1:1">
      <c r="A17" s="8"/>
    </row>
    <row r="18" spans="1:1">
      <c r="A18" s="8"/>
    </row>
    <row r="19" spans="1:1">
      <c r="A19" s="8"/>
    </row>
    <row r="20" spans="1:1">
      <c r="A20" s="8"/>
    </row>
    <row r="21" spans="1:1">
      <c r="A21" s="8"/>
    </row>
    <row r="22" spans="1:1">
      <c r="A22" s="8"/>
    </row>
    <row r="23" spans="1:1">
      <c r="A23" s="8"/>
    </row>
    <row r="24" spans="1:1">
      <c r="A24" s="8"/>
    </row>
    <row r="25" spans="1:1">
      <c r="A25" s="8"/>
    </row>
    <row r="26" spans="1:1">
      <c r="A26" s="8"/>
    </row>
    <row r="27" spans="1:1">
      <c r="A27" s="8"/>
    </row>
    <row r="28" spans="1:1">
      <c r="A28" s="8"/>
    </row>
    <row r="29" spans="1:1">
      <c r="A29" s="8"/>
    </row>
    <row r="30" spans="1:1">
      <c r="A30" s="8"/>
    </row>
    <row r="31" spans="1:1">
      <c r="A31" s="8"/>
    </row>
  </sheetData>
  <mergeCells count="9">
    <mergeCell ref="A10:B10"/>
    <mergeCell ref="E7:E8"/>
    <mergeCell ref="A3:E3"/>
    <mergeCell ref="A4:E4"/>
    <mergeCell ref="A5:E5"/>
    <mergeCell ref="A7:A8"/>
    <mergeCell ref="B7:B8"/>
    <mergeCell ref="C7:C8"/>
    <mergeCell ref="D7:D8"/>
  </mergeCells>
  <phoneticPr fontId="7" type="noConversion"/>
  <pageMargins left="0.94488188976377963" right="0.55118110236220474" top="0.78740157480314965" bottom="0.98425196850393704" header="0.51181102362204722" footer="0.51181102362204722"/>
  <pageSetup paperSize="9" scale="7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1"/>
  <sheetViews>
    <sheetView workbookViewId="0">
      <selection activeCell="B7" sqref="B7:B8"/>
    </sheetView>
  </sheetViews>
  <sheetFormatPr defaultColWidth="9.28515625" defaultRowHeight="12.75"/>
  <cols>
    <col min="1" max="1" width="26.7109375" style="6" customWidth="1"/>
    <col min="2" max="2" width="27" style="7" customWidth="1"/>
    <col min="3" max="3" width="27.7109375" style="7" customWidth="1"/>
    <col min="4" max="16384" width="9.28515625" style="8"/>
  </cols>
  <sheetData>
    <row r="1" spans="1:3" s="56" customFormat="1" ht="20.25" customHeight="1">
      <c r="A1" s="54"/>
      <c r="B1" s="55"/>
      <c r="C1" s="58" t="s">
        <v>110</v>
      </c>
    </row>
    <row r="2" spans="1:3" s="56" customFormat="1" ht="26.25" customHeight="1">
      <c r="A2" s="54"/>
      <c r="B2" s="55"/>
      <c r="C2" s="55"/>
    </row>
    <row r="3" spans="1:3" s="56" customFormat="1" ht="38.25" customHeight="1">
      <c r="A3" s="155" t="s">
        <v>14</v>
      </c>
      <c r="B3" s="155"/>
      <c r="C3" s="155"/>
    </row>
    <row r="4" spans="1:3" s="56" customFormat="1" ht="38.25" customHeight="1">
      <c r="A4" s="155" t="s">
        <v>28</v>
      </c>
      <c r="B4" s="155"/>
      <c r="C4" s="155"/>
    </row>
    <row r="5" spans="1:3" s="29" customFormat="1" ht="25.5" customHeight="1">
      <c r="A5" s="112" t="s">
        <v>103</v>
      </c>
      <c r="B5" s="112"/>
      <c r="C5" s="112"/>
    </row>
    <row r="6" spans="1:3" s="56" customFormat="1" ht="19.5" customHeight="1">
      <c r="A6" s="57"/>
      <c r="B6" s="58"/>
      <c r="C6" s="58" t="s">
        <v>2</v>
      </c>
    </row>
    <row r="7" spans="1:3" s="56" customFormat="1" ht="84.75" customHeight="1">
      <c r="A7" s="156" t="s">
        <v>101</v>
      </c>
      <c r="B7" s="153" t="s">
        <v>95</v>
      </c>
      <c r="C7" s="153" t="s">
        <v>104</v>
      </c>
    </row>
    <row r="8" spans="1:3" s="56" customFormat="1" ht="20.25" customHeight="1">
      <c r="A8" s="157"/>
      <c r="B8" s="154"/>
      <c r="C8" s="154"/>
    </row>
    <row r="9" spans="1:3" s="56" customFormat="1" ht="44.25" customHeight="1">
      <c r="A9" s="104">
        <v>1185.5999999999999</v>
      </c>
      <c r="B9" s="105">
        <v>1363.4</v>
      </c>
      <c r="C9" s="105">
        <v>1387</v>
      </c>
    </row>
    <row r="10" spans="1:3" s="56" customFormat="1" ht="15.75" customHeight="1">
      <c r="A10" s="159"/>
      <c r="B10" s="159"/>
      <c r="C10" s="61"/>
    </row>
    <row r="11" spans="1:3" ht="54" customHeight="1">
      <c r="A11" s="158"/>
      <c r="B11" s="158"/>
      <c r="C11" s="158"/>
    </row>
    <row r="12" spans="1:3">
      <c r="A12" s="8"/>
    </row>
    <row r="13" spans="1:3">
      <c r="A13" s="8"/>
    </row>
    <row r="14" spans="1:3">
      <c r="A14" s="8"/>
    </row>
    <row r="15" spans="1:3">
      <c r="A15" s="8"/>
    </row>
    <row r="16" spans="1:3">
      <c r="A16" s="8"/>
    </row>
    <row r="17" spans="1:1">
      <c r="A17" s="8"/>
    </row>
    <row r="18" spans="1:1">
      <c r="A18" s="8"/>
    </row>
    <row r="19" spans="1:1">
      <c r="A19" s="8"/>
    </row>
    <row r="20" spans="1:1">
      <c r="A20" s="8"/>
    </row>
    <row r="21" spans="1:1">
      <c r="A21" s="8"/>
    </row>
    <row r="22" spans="1:1">
      <c r="A22" s="8"/>
    </row>
    <row r="23" spans="1:1">
      <c r="A23" s="8"/>
    </row>
    <row r="24" spans="1:1">
      <c r="A24" s="8"/>
    </row>
    <row r="25" spans="1:1">
      <c r="A25" s="8"/>
    </row>
    <row r="26" spans="1:1">
      <c r="A26" s="8"/>
    </row>
    <row r="27" spans="1:1">
      <c r="A27" s="8"/>
    </row>
    <row r="28" spans="1:1">
      <c r="A28" s="8"/>
    </row>
    <row r="29" spans="1:1">
      <c r="A29" s="8"/>
    </row>
    <row r="30" spans="1:1">
      <c r="A30" s="8"/>
    </row>
    <row r="31" spans="1:1">
      <c r="A31" s="8"/>
    </row>
  </sheetData>
  <mergeCells count="8">
    <mergeCell ref="A11:C11"/>
    <mergeCell ref="A10:B10"/>
    <mergeCell ref="A3:C3"/>
    <mergeCell ref="A4:C4"/>
    <mergeCell ref="A5:C5"/>
    <mergeCell ref="A7:A8"/>
    <mergeCell ref="B7:B8"/>
    <mergeCell ref="C7:C8"/>
  </mergeCells>
  <phoneticPr fontId="7" type="noConversion"/>
  <pageMargins left="0.94488188976377963" right="0.31496062992125984" top="0.78740157480314965" bottom="0.59055118110236227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ЕНВД</vt:lpstr>
      <vt:lpstr>ТН </vt:lpstr>
      <vt:lpstr>НДПИ</vt:lpstr>
      <vt:lpstr>Госпош </vt:lpstr>
      <vt:lpstr>Аренда земли</vt:lpstr>
      <vt:lpstr>аренда имущ оператив</vt:lpstr>
      <vt:lpstr>аренда имущ</vt:lpstr>
      <vt:lpstr>Плата за негат.возд.</vt:lpstr>
      <vt:lpstr>Штрафы</vt:lpstr>
      <vt:lpstr>НДПИ!Заголовки_для_печати</vt:lpstr>
      <vt:lpstr>'ТН '!Заголовки_для_печати</vt:lpstr>
      <vt:lpstr>НДПИ!Область_печати</vt:lpstr>
      <vt:lpstr>'ТН '!Область_печати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finresurs1</cp:lastModifiedBy>
  <cp:lastPrinted>2012-11-07T07:58:38Z</cp:lastPrinted>
  <dcterms:created xsi:type="dcterms:W3CDTF">2006-04-28T09:26:03Z</dcterms:created>
  <dcterms:modified xsi:type="dcterms:W3CDTF">2012-11-15T05:07:22Z</dcterms:modified>
</cp:coreProperties>
</file>